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\Documents\SPAAO\Atskaites\Info mājas lapai\Bilances\"/>
    </mc:Choice>
  </mc:AlternateContent>
  <bookViews>
    <workbookView xWindow="0" yWindow="0" windowWidth="19200" windowHeight="11295" activeTab="2"/>
  </bookViews>
  <sheets>
    <sheet name="Bilance 3.cet." sheetId="1" r:id="rId1"/>
    <sheet name="PZ" sheetId="2" r:id="rId2"/>
    <sheet name="NP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3" l="1"/>
  <c r="D40" i="3"/>
  <c r="F32" i="3"/>
  <c r="E33" i="3" s="1"/>
  <c r="E39" i="3" s="1"/>
  <c r="E32" i="3"/>
  <c r="D32" i="3"/>
  <c r="C32" i="3"/>
  <c r="E23" i="3"/>
  <c r="E38" i="3" s="1"/>
  <c r="F22" i="3"/>
  <c r="D22" i="3"/>
  <c r="C23" i="3" s="1"/>
  <c r="C38" i="3" s="1"/>
  <c r="E16" i="3"/>
  <c r="E42" i="3" s="1"/>
  <c r="C41" i="3" s="1"/>
  <c r="F15" i="3"/>
  <c r="E15" i="3"/>
  <c r="D15" i="3"/>
  <c r="C15" i="3"/>
  <c r="C33" i="3" l="1"/>
  <c r="C39" i="3" s="1"/>
  <c r="C16" i="3"/>
  <c r="C37" i="3" s="1"/>
  <c r="E37" i="3"/>
  <c r="E40" i="3" s="1"/>
  <c r="C42" i="3" l="1"/>
  <c r="C40" i="3"/>
  <c r="E11" i="2"/>
  <c r="E21" i="2" s="1"/>
  <c r="E24" i="2" s="1"/>
  <c r="E27" i="2" s="1"/>
  <c r="D11" i="2"/>
  <c r="D21" i="2" s="1"/>
  <c r="D24" i="2" s="1"/>
  <c r="D27" i="2" s="1"/>
  <c r="E121" i="1" l="1"/>
  <c r="D121" i="1"/>
  <c r="E103" i="1"/>
  <c r="E122" i="1" s="1"/>
  <c r="D103" i="1"/>
  <c r="E81" i="1"/>
  <c r="E123" i="1" s="1"/>
  <c r="D81" i="1"/>
  <c r="E55" i="1"/>
  <c r="D55" i="1"/>
  <c r="E44" i="1"/>
  <c r="E63" i="1" s="1"/>
  <c r="D44" i="1"/>
  <c r="E22" i="1"/>
  <c r="D22" i="1"/>
  <c r="E14" i="1"/>
  <c r="E35" i="1" s="1"/>
  <c r="E64" i="1" s="1"/>
  <c r="D14" i="1"/>
  <c r="D122" i="1" l="1"/>
  <c r="D123" i="1" s="1"/>
  <c r="D63" i="1"/>
  <c r="D35" i="1"/>
  <c r="D64" i="1" l="1"/>
</calcChain>
</file>

<file path=xl/sharedStrings.xml><?xml version="1.0" encoding="utf-8"?>
<sst xmlns="http://schemas.openxmlformats.org/spreadsheetml/2006/main" count="221" uniqueCount="173">
  <si>
    <t>SIA "Vidusdaugavas SPAAO"  reg.Nr. 55403015551</t>
  </si>
  <si>
    <t>B i l a n c e</t>
  </si>
  <si>
    <t>Aktīvs</t>
  </si>
  <si>
    <t>Rindas kods</t>
  </si>
  <si>
    <t>ILGTERMIŅA IEGULDĪJUMI</t>
  </si>
  <si>
    <t>I</t>
  </si>
  <si>
    <t xml:space="preserve"> Nemateriālie ieguldījumi</t>
  </si>
  <si>
    <t xml:space="preserve">1.Attīstības izmaksas. </t>
  </si>
  <si>
    <t>2. Koncesijas, patenti, licences, preču zīmes un tamlīdzīgas izmaksas</t>
  </si>
  <si>
    <t>3. Citi nemateriālie ieguldījumi</t>
  </si>
  <si>
    <t>4. Nemateriālās vērtības.</t>
  </si>
  <si>
    <t>5. Avansa maksājumi par nemateriālajiem ieguldījumiem</t>
  </si>
  <si>
    <t>I.KOPĀ</t>
  </si>
  <si>
    <t>II.</t>
  </si>
  <si>
    <t xml:space="preserve"> Pamatlīdzekļi</t>
  </si>
  <si>
    <t>1. Zemes gabali, ēkas, būves un ilggadīgie stādījumi</t>
  </si>
  <si>
    <t>2. Ilgtermiņa ieguldījumi nomātajos pamatlīdzekļos</t>
  </si>
  <si>
    <t>3. Iekārtas un mašīnas</t>
  </si>
  <si>
    <t>4. Pārējie pamatlīdzekļi un inventārs</t>
  </si>
  <si>
    <t>5. Pamatlīdzekļu izveidošana un nepabeigto celtniecības objektu izmaksas.</t>
  </si>
  <si>
    <t>6. Avansa maksājumi par pamatlīdzekļiem</t>
  </si>
  <si>
    <t>II.KOPĀ</t>
  </si>
  <si>
    <t>III</t>
  </si>
  <si>
    <t xml:space="preserve"> Ieguldījuma īpašumi</t>
  </si>
  <si>
    <t>IV</t>
  </si>
  <si>
    <t>Bioloģiskie aktīvi</t>
  </si>
  <si>
    <t>V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</si>
  <si>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</si>
  <si>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</si>
  <si>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</si>
  <si>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</si>
  <si>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</si>
  <si>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</si>
  <si>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</si>
  <si>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</si>
  <si>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</si>
  <si>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</si>
  <si>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</si>
  <si>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</si>
  <si>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</si>
  <si>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</si>
  <si>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1.Izejvielas, materiāli un palīgmateriāli</t>
  </si>
  <si>
    <t>2. Nepabeigtie ražojumi</t>
  </si>
  <si>
    <t>3. Gatavie ražojumi un preces pārdošanai</t>
  </si>
  <si>
    <t>4. Nepabeigtie pasūtījumi</t>
  </si>
  <si>
    <t>5. Avansa maksājumi par precēm</t>
  </si>
  <si>
    <t>6. Darba dzīvnieki un produktīvie dzīvnieki</t>
  </si>
  <si>
    <t>II</t>
  </si>
  <si>
    <t xml:space="preserve"> Pārdošanai turēti ilgtermiņa ieguldījumi</t>
  </si>
  <si>
    <t>III.</t>
  </si>
  <si>
    <t xml:space="preserve"> DEBITORI</t>
  </si>
  <si>
    <t>1.Pircēju un pasūtītāju parādi</t>
  </si>
  <si>
    <t>2. Radniecīgo sabiedrību parādi</t>
  </si>
  <si>
    <t>3. Asociēto sabiedrību parādi</t>
  </si>
  <si>
    <t>4.Citi debitori</t>
  </si>
  <si>
    <t>5. Neiemaksātās daļas sabiedrības kapitālā</t>
  </si>
  <si>
    <t>6. Īstermiņa aizdevumi akcionāriem un  dalībniekiem  un vadībai</t>
  </si>
  <si>
    <t>7. Nākamo periodu izmaksas</t>
  </si>
  <si>
    <t xml:space="preserve">8. Uzkrātie ieņēmumi. 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</si>
  <si>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</si>
  <si>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</si>
  <si>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</si>
  <si>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</si>
  <si>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</si>
  <si>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</si>
  <si>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</si>
  <si>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</si>
  <si>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</si>
  <si>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</si>
  <si>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</si>
  <si>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>2. Akciju (daļu) emisijas uzcenojums</t>
  </si>
  <si>
    <t>3. Ilgtermiņa ieguldījumu pārvērtēšanas rezerve</t>
  </si>
  <si>
    <t>4.Finanšu instrumentu pārvērtēšanas  rezerve</t>
  </si>
  <si>
    <t>5.Rezerves</t>
  </si>
  <si>
    <t xml:space="preserve">  a) likumā noteiktās rezerves</t>
  </si>
  <si>
    <t xml:space="preserve">  b) rezerves pašu akcijām vai daļām</t>
  </si>
  <si>
    <t xml:space="preserve">  c) sabiedrības statūtos noteiktās rezerves</t>
  </si>
  <si>
    <t xml:space="preserve">  d) pārējas  rezerves</t>
  </si>
  <si>
    <t>KOPĀ rezeves</t>
  </si>
  <si>
    <t>6.Nesadalītā peļņa</t>
  </si>
  <si>
    <t xml:space="preserve">a)iepriekšējo gadu nesadalītā peļņa </t>
  </si>
  <si>
    <t>b)pārskata gada nesadalītā peļņa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</si>
  <si>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</si>
  <si>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</si>
  <si>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</si>
  <si>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</si>
  <si>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</si>
  <si>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</si>
  <si>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</si>
  <si>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</si>
  <si>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1. Aizņēmumi no obligācijām</t>
  </si>
  <si>
    <t>2. Akcijās pārvēršamie aizņēmumi</t>
  </si>
  <si>
    <t>3. Aizņēmumi no kredītiestādēm</t>
  </si>
  <si>
    <t>4. Citi aizņēmumi</t>
  </si>
  <si>
    <t>5. No pircējiem saņemtie avansi</t>
  </si>
  <si>
    <t>6. Parādi piegādātājiem un darbuzņēmējiem</t>
  </si>
  <si>
    <t>7. Maksājamie vekseļi</t>
  </si>
  <si>
    <t>8. Parādi radniecīgajām sabiedrībām</t>
  </si>
  <si>
    <t>9. Parādi asociētajiem uzņēmumiem</t>
  </si>
  <si>
    <t>10. Nodokļi un sociālās apdrošināšanas maksājumi</t>
  </si>
  <si>
    <t>11. Pārējie kreditori</t>
  </si>
  <si>
    <t>12. Nākamo periodu ieņēmumi</t>
  </si>
  <si>
    <t>14. Neizmaksātās  dividendes</t>
  </si>
  <si>
    <t>I. KOPĀ</t>
  </si>
  <si>
    <t>Īstermiņa kreditori</t>
  </si>
  <si>
    <t>1. Aizņēmumi pret obligācijām</t>
  </si>
  <si>
    <t xml:space="preserve">5. No pircējiem saņemtie avansi  </t>
  </si>
  <si>
    <t>6.Parādi piegādātājiem un darbuzņēmējiem</t>
  </si>
  <si>
    <t>10.Nodokļi un sociālās apdrošināšanas maksājumi</t>
  </si>
  <si>
    <t>15. Uzkrātas saistības</t>
  </si>
  <si>
    <t>16. Atvasinātie finanšu instrumenti</t>
  </si>
  <si>
    <t>3.IEDAĻAS KOPSUMMA</t>
  </si>
  <si>
    <t>valdes loceklis_____________________________________Jānis Daģis</t>
  </si>
  <si>
    <t>SIA "Vidusdaugavas SPAAO" Reģ. NR.55403015551</t>
  </si>
  <si>
    <t>Peļņas vai zaudējumu aprēķins</t>
  </si>
  <si>
    <t>Neto apgrozījums</t>
  </si>
  <si>
    <t>Pārdotās produkcijas ražošanas izmaksas</t>
  </si>
  <si>
    <t>Bruto peļņa</t>
  </si>
  <si>
    <t>Pārdošanas izmaksas</t>
  </si>
  <si>
    <t xml:space="preserve">Administrācijas izmaksas </t>
  </si>
  <si>
    <t>Pārējie uzņēmuma saimnieciskās darbības ieņēmumi</t>
  </si>
  <si>
    <t>Pārējās uzņēmuma saimnieciskās darbības izmaksas</t>
  </si>
  <si>
    <t>Ieņēmumi no līdzdalības koncerna meitas un asociēto sabiedrību kapitālos</t>
  </si>
  <si>
    <t>Ieņēmumi no vērtspapīriem un aizdevumiem, kas veidojuši ilgtermiņa ieguldījumus.</t>
  </si>
  <si>
    <t>Pārējie procentu ieņēmumi un tamlīdzīgi ieņēmumi</t>
  </si>
  <si>
    <t>Ilgtermiņa finanšu ieguldījumu un īstermiņa vērtspapīru vērtības norakstīšana.</t>
  </si>
  <si>
    <t>Procentu maksājumi un tamlīdzīgas izmaksas</t>
  </si>
  <si>
    <t>Peļņa pirms ārkārtas posteņiem un nodokļiem</t>
  </si>
  <si>
    <t xml:space="preserve">Ārkārtas ieņēmumi </t>
  </si>
  <si>
    <t>Ārkārtas izmaksas</t>
  </si>
  <si>
    <t>Peļņa pirms nodokļiem</t>
  </si>
  <si>
    <t>Uzņēmuma ienākumu nodoklis par pārskata gadu</t>
  </si>
  <si>
    <t xml:space="preserve">Pārējie nodokļi </t>
  </si>
  <si>
    <t>Pārskata gada peļņa</t>
  </si>
  <si>
    <t>Valdes loceklis_____________________________Jānis Daģis</t>
  </si>
  <si>
    <t>SIA "Vidusdaugavas SPAAO"  Reģ.Nr.55403015551</t>
  </si>
  <si>
    <t>2016. gads</t>
  </si>
  <si>
    <t>2015.gads</t>
  </si>
  <si>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</si>
  <si>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</si>
  <si>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</si>
  <si>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</si>
  <si>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</si>
  <si>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Maksājumi darbiniekiem un viņu interesēs vai viņu uzdevumā trešajām personām</t>
  </si>
  <si>
    <t>Pārējie ar saimniecisko darbību saistītie izdevumi</t>
  </si>
  <si>
    <t>Ieņēmumi no pārējās saimnieciskās darbības</t>
  </si>
  <si>
    <t>Izdevumi nodevu maksājumiem</t>
  </si>
  <si>
    <t>Izdevumi nodokļu maksājumiem</t>
  </si>
  <si>
    <t>Ārkārtas ieņēmumi vai ārkārtas izmaksas</t>
  </si>
  <si>
    <t>Kopā:</t>
  </si>
  <si>
    <t>Saimmnieciskās darbības rezultāts ( + pārpalikums; - iztrūkums)</t>
  </si>
  <si>
    <t>II Investīcijdarbības naudas plūsma</t>
  </si>
  <si>
    <t>Izdevumi pamatlīdzekļu iegādei</t>
  </si>
  <si>
    <t>Ieņēmumi no procentiem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</si>
  <si>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</si>
  <si>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</si>
  <si>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</si>
  <si>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</si>
  <si>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Samaksāti procenti par ilgtermiņa kredītu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</si>
  <si>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</si>
  <si>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</si>
  <si>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</si>
  <si>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</si>
  <si>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</si>
  <si>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</si>
  <si>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</si>
  <si>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Naudas ieņēmumu pārsniegums vai pārtēŗiņš</t>
  </si>
  <si>
    <t>Naudas un tās ekvivalentu atlikums pārskata perioda sākumā</t>
  </si>
  <si>
    <t>VI</t>
  </si>
  <si>
    <t>Naudas un tās ekvivalentu atlikums pārskata perioda beigās</t>
  </si>
  <si>
    <t>(klasificēts pēc apgrozījuma izmaksu metodes) uz 30.09.2016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</si>
  <si>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 uz 30.09.2016</t>
    </r>
  </si>
  <si>
    <t>Kohēzijas Fonda projekta līdzekļi neattec.izm.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</si>
</sst>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b/>
      <sz val="1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lightGrid">
        <bgColor indexed="13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1">
    <xf numFmtId="0" fontId="0" fillId="0" borderId="0" xfId="0"/>
    <xf numFmtId="0" fontId="1" fillId="0" borderId="0" xfId="0" applyFont="1"/>
    <xf numFmtId="0" fontId="12" fillId="0" borderId="9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14" fontId="6" fillId="0" borderId="2" xfId="1" applyNumberFormat="1" applyFont="1" applyBorder="1" applyAlignment="1">
      <alignment horizontal="center"/>
    </xf>
    <xf numFmtId="0" fontId="11" fillId="0" borderId="6" xfId="1" applyFont="1" applyBorder="1" applyAlignment="1"/>
    <xf numFmtId="0" fontId="11" fillId="0" borderId="12" xfId="1" applyFont="1" applyBorder="1" applyAlignment="1">
      <alignment horizontal="center"/>
    </xf>
    <xf numFmtId="0" fontId="5" fillId="0" borderId="12" xfId="1" applyFont="1" applyBorder="1" applyAlignment="1">
      <alignment horizontal="right"/>
    </xf>
    <xf numFmtId="0" fontId="5" fillId="0" borderId="13" xfId="1" applyFont="1" applyBorder="1" applyAlignment="1">
      <alignment horizontal="right" vertical="top"/>
    </xf>
    <xf numFmtId="0" fontId="11" fillId="0" borderId="12" xfId="1" applyFont="1" applyBorder="1" applyAlignment="1">
      <alignment horizontal="right"/>
    </xf>
    <xf numFmtId="0" fontId="11" fillId="0" borderId="13" xfId="1" applyFont="1" applyBorder="1" applyAlignment="1">
      <alignment horizontal="right" vertical="top"/>
    </xf>
    <xf numFmtId="0" fontId="5" fillId="0" borderId="6" xfId="1" applyFont="1" applyBorder="1" applyAlignment="1"/>
    <xf numFmtId="0" fontId="5" fillId="0" borderId="12" xfId="1" applyFont="1" applyBorder="1" applyAlignment="1">
      <alignment horizontal="center"/>
    </xf>
    <xf numFmtId="0" fontId="5" fillId="0" borderId="12" xfId="1" applyFont="1" applyBorder="1" applyAlignment="1">
      <alignment horizontal="right" vertical="top"/>
    </xf>
    <xf numFmtId="0" fontId="11" fillId="3" borderId="12" xfId="1" applyFont="1" applyFill="1" applyBorder="1" applyAlignment="1" applyProtection="1">
      <alignment horizontal="right"/>
      <protection locked="0"/>
    </xf>
    <xf numFmtId="0" fontId="11" fillId="3" borderId="13" xfId="1" applyFont="1" applyFill="1" applyBorder="1" applyAlignment="1" applyProtection="1">
      <alignment horizontal="right" vertical="top"/>
      <protection locked="0"/>
    </xf>
    <xf numFmtId="0" fontId="11" fillId="0" borderId="12" xfId="1" applyFont="1" applyBorder="1" applyAlignment="1">
      <alignment horizontal="right" vertical="top"/>
    </xf>
    <xf numFmtId="0" fontId="5" fillId="0" borderId="24" xfId="1" applyFont="1" applyBorder="1" applyAlignment="1"/>
    <xf numFmtId="0" fontId="5" fillId="0" borderId="25" xfId="1" applyFont="1" applyBorder="1" applyAlignment="1">
      <alignment horizontal="center"/>
    </xf>
    <xf numFmtId="0" fontId="5" fillId="0" borderId="25" xfId="1" applyFont="1" applyBorder="1" applyAlignment="1">
      <alignment horizontal="right"/>
    </xf>
    <xf numFmtId="0" fontId="5" fillId="0" borderId="0" xfId="1" applyFont="1" applyBorder="1" applyAlignment="1">
      <alignment vertical="top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9" fillId="6" borderId="23" xfId="1" applyFont="1" applyFill="1" applyBorder="1" applyAlignment="1" applyProtection="1"/>
    <xf numFmtId="0" fontId="8" fillId="6" borderId="28" xfId="1" applyFont="1" applyFill="1" applyBorder="1" applyAlignment="1" applyProtection="1"/>
    <xf numFmtId="3" fontId="9" fillId="6" borderId="24" xfId="1" applyNumberFormat="1" applyFont="1" applyFill="1" applyBorder="1" applyAlignment="1" applyProtection="1"/>
    <xf numFmtId="0" fontId="9" fillId="6" borderId="37" xfId="1" applyFont="1" applyFill="1" applyBorder="1" applyAlignment="1" applyProtection="1"/>
    <xf numFmtId="0" fontId="13" fillId="6" borderId="9" xfId="1" applyFont="1" applyFill="1" applyBorder="1" applyAlignment="1" applyProtection="1">
      <alignment horizontal="right" wrapText="1"/>
    </xf>
    <xf numFmtId="0" fontId="13" fillId="6" borderId="11" xfId="1" applyFont="1" applyFill="1" applyBorder="1" applyAlignment="1" applyProtection="1">
      <alignment horizontal="center" wrapText="1"/>
    </xf>
    <xf numFmtId="0" fontId="14" fillId="6" borderId="6" xfId="1" applyFont="1" applyFill="1" applyBorder="1" applyAlignment="1" applyProtection="1">
      <protection locked="0"/>
    </xf>
    <xf numFmtId="0" fontId="9" fillId="6" borderId="30" xfId="1" applyFont="1" applyFill="1" applyBorder="1" applyAlignment="1" applyProtection="1">
      <alignment horizontal="left" wrapText="1"/>
      <protection locked="0"/>
    </xf>
    <xf numFmtId="0" fontId="9" fillId="6" borderId="6" xfId="1" applyFont="1" applyFill="1" applyBorder="1" applyAlignment="1" applyProtection="1">
      <alignment horizontal="right"/>
      <protection locked="0"/>
    </xf>
    <xf numFmtId="0" fontId="9" fillId="6" borderId="13" xfId="1" applyFont="1" applyFill="1" applyBorder="1" applyAlignment="1" applyProtection="1">
      <alignment horizontal="right"/>
      <protection locked="0"/>
    </xf>
    <xf numFmtId="0" fontId="9" fillId="6" borderId="30" xfId="1" applyFont="1" applyFill="1" applyBorder="1" applyAlignment="1" applyProtection="1">
      <alignment wrapText="1"/>
      <protection locked="0"/>
    </xf>
    <xf numFmtId="0" fontId="9" fillId="6" borderId="6" xfId="1" applyFont="1" applyFill="1" applyBorder="1" applyAlignment="1" applyProtection="1">
      <protection locked="0"/>
    </xf>
    <xf numFmtId="0" fontId="9" fillId="6" borderId="13" xfId="1" applyFont="1" applyFill="1" applyBorder="1" applyAlignment="1" applyProtection="1">
      <protection locked="0"/>
    </xf>
    <xf numFmtId="0" fontId="14" fillId="6" borderId="6" xfId="1" applyFont="1" applyFill="1" applyBorder="1" applyAlignment="1" applyProtection="1">
      <alignment horizontal="right"/>
      <protection locked="0"/>
    </xf>
    <xf numFmtId="0" fontId="9" fillId="6" borderId="30" xfId="1" applyFont="1" applyFill="1" applyBorder="1" applyAlignment="1" applyProtection="1">
      <protection locked="0"/>
    </xf>
    <xf numFmtId="0" fontId="8" fillId="6" borderId="6" xfId="1" applyFont="1" applyFill="1" applyBorder="1" applyAlignment="1" applyProtection="1">
      <alignment horizontal="right"/>
      <protection locked="0"/>
    </xf>
    <xf numFmtId="0" fontId="8" fillId="6" borderId="13" xfId="1" applyFont="1" applyFill="1" applyBorder="1" applyAlignment="1" applyProtection="1">
      <alignment horizontal="right"/>
      <protection locked="0"/>
    </xf>
    <xf numFmtId="0" fontId="9" fillId="6" borderId="30" xfId="1" applyFont="1" applyFill="1" applyBorder="1" applyAlignment="1" applyProtection="1">
      <alignment horizontal="left"/>
      <protection locked="0"/>
    </xf>
    <xf numFmtId="0" fontId="15" fillId="6" borderId="24" xfId="1" applyFont="1" applyFill="1" applyBorder="1" applyAlignment="1" applyProtection="1"/>
    <xf numFmtId="0" fontId="13" fillId="6" borderId="31" xfId="1" applyFont="1" applyFill="1" applyBorder="1" applyAlignment="1" applyProtection="1"/>
    <xf numFmtId="0" fontId="13" fillId="6" borderId="18" xfId="1" applyFont="1" applyFill="1" applyBorder="1" applyAlignment="1" applyProtection="1">
      <alignment horizontal="right"/>
    </xf>
    <xf numFmtId="0" fontId="13" fillId="6" borderId="26" xfId="1" applyFont="1" applyFill="1" applyBorder="1" applyAlignment="1" applyProtection="1"/>
    <xf numFmtId="0" fontId="13" fillId="6" borderId="20" xfId="1" applyFont="1" applyFill="1" applyBorder="1" applyAlignment="1" applyProtection="1"/>
    <xf numFmtId="0" fontId="13" fillId="6" borderId="1" xfId="1" applyFont="1" applyFill="1" applyBorder="1" applyAlignment="1" applyProtection="1">
      <alignment horizontal="right"/>
    </xf>
    <xf numFmtId="0" fontId="13" fillId="6" borderId="32" xfId="1" applyFont="1" applyFill="1" applyBorder="1" applyAlignment="1" applyProtection="1">
      <alignment horizontal="right"/>
    </xf>
    <xf numFmtId="0" fontId="13" fillId="6" borderId="32" xfId="1" applyFont="1" applyFill="1" applyBorder="1" applyAlignment="1" applyProtection="1"/>
    <xf numFmtId="0" fontId="14" fillId="6" borderId="0" xfId="1" applyFont="1" applyFill="1" applyBorder="1" applyAlignment="1" applyProtection="1"/>
    <xf numFmtId="0" fontId="14" fillId="6" borderId="0" xfId="1" applyFont="1" applyFill="1" applyBorder="1" applyAlignment="1" applyProtection="1">
      <alignment horizontal="right"/>
    </xf>
    <xf numFmtId="0" fontId="15" fillId="6" borderId="5" xfId="1" applyFont="1" applyFill="1" applyBorder="1" applyAlignment="1" applyProtection="1"/>
    <xf numFmtId="0" fontId="13" fillId="6" borderId="22" xfId="1" applyFont="1" applyFill="1" applyBorder="1" applyAlignment="1" applyProtection="1">
      <alignment horizontal="right"/>
    </xf>
    <xf numFmtId="0" fontId="13" fillId="6" borderId="27" xfId="1" applyFont="1" applyFill="1" applyBorder="1" applyAlignment="1" applyProtection="1">
      <alignment horizontal="center"/>
    </xf>
    <xf numFmtId="0" fontId="13" fillId="6" borderId="33" xfId="1" applyFont="1" applyFill="1" applyBorder="1" applyAlignment="1" applyProtection="1">
      <alignment horizontal="center"/>
    </xf>
    <xf numFmtId="0" fontId="9" fillId="6" borderId="30" xfId="1" applyFont="1" applyFill="1" applyBorder="1" applyAlignment="1" applyProtection="1">
      <alignment horizontal="right"/>
      <protection locked="0"/>
    </xf>
    <xf numFmtId="0" fontId="8" fillId="6" borderId="30" xfId="1" applyFont="1" applyFill="1" applyBorder="1" applyAlignment="1" applyProtection="1">
      <alignment horizontal="right"/>
      <protection locked="0"/>
    </xf>
    <xf numFmtId="3" fontId="13" fillId="6" borderId="18" xfId="1" applyNumberFormat="1" applyFont="1" applyFill="1" applyBorder="1" applyAlignment="1" applyProtection="1">
      <alignment horizontal="right"/>
    </xf>
    <xf numFmtId="3" fontId="13" fillId="6" borderId="34" xfId="1" applyNumberFormat="1" applyFont="1" applyFill="1" applyBorder="1" applyAlignment="1" applyProtection="1">
      <alignment horizontal="right"/>
    </xf>
    <xf numFmtId="3" fontId="13" fillId="6" borderId="17" xfId="1" applyNumberFormat="1" applyFont="1" applyFill="1" applyBorder="1" applyAlignment="1" applyProtection="1">
      <alignment horizontal="right"/>
    </xf>
    <xf numFmtId="0" fontId="13" fillId="6" borderId="23" xfId="1" applyFont="1" applyFill="1" applyBorder="1" applyAlignment="1" applyProtection="1"/>
    <xf numFmtId="0" fontId="13" fillId="6" borderId="28" xfId="1" applyFont="1" applyFill="1" applyBorder="1" applyAlignment="1" applyProtection="1">
      <alignment wrapText="1"/>
    </xf>
    <xf numFmtId="3" fontId="13" fillId="6" borderId="1" xfId="1" applyNumberFormat="1" applyFont="1" applyFill="1" applyBorder="1" applyAlignment="1" applyProtection="1">
      <alignment horizontal="right"/>
    </xf>
    <xf numFmtId="0" fontId="14" fillId="6" borderId="35" xfId="1" applyFont="1" applyFill="1" applyBorder="1" applyAlignment="1" applyProtection="1"/>
    <xf numFmtId="0" fontId="15" fillId="6" borderId="0" xfId="1" applyFont="1" applyFill="1" applyBorder="1" applyAlignment="1" applyProtection="1"/>
    <xf numFmtId="0" fontId="15" fillId="6" borderId="36" xfId="1" applyFont="1" applyFill="1" applyBorder="1" applyAlignment="1" applyProtection="1"/>
    <xf numFmtId="0" fontId="13" fillId="6" borderId="22" xfId="1" applyFont="1" applyFill="1" applyBorder="1" applyAlignment="1" applyProtection="1"/>
    <xf numFmtId="0" fontId="13" fillId="6" borderId="27" xfId="1" applyFont="1" applyFill="1" applyBorder="1" applyAlignment="1" applyProtection="1"/>
    <xf numFmtId="0" fontId="15" fillId="6" borderId="9" xfId="1" applyFont="1" applyFill="1" applyBorder="1" applyAlignment="1" applyProtection="1">
      <protection locked="0"/>
    </xf>
    <xf numFmtId="0" fontId="13" fillId="6" borderId="29" xfId="1" applyFont="1" applyFill="1" applyBorder="1" applyAlignment="1" applyProtection="1">
      <protection locked="0"/>
    </xf>
    <xf numFmtId="0" fontId="13" fillId="6" borderId="9" xfId="1" applyFont="1" applyFill="1" applyBorder="1" applyAlignment="1" applyProtection="1">
      <alignment horizontal="right"/>
      <protection locked="0"/>
    </xf>
    <xf numFmtId="0" fontId="13" fillId="6" borderId="11" xfId="1" applyFont="1" applyFill="1" applyBorder="1" applyAlignment="1" applyProtection="1">
      <alignment horizontal="center"/>
      <protection locked="0"/>
    </xf>
    <xf numFmtId="0" fontId="13" fillId="6" borderId="28" xfId="1" applyFont="1" applyFill="1" applyBorder="1" applyAlignment="1" applyProtection="1"/>
    <xf numFmtId="0" fontId="15" fillId="6" borderId="23" xfId="1" applyFont="1" applyFill="1" applyBorder="1" applyAlignment="1" applyProtection="1"/>
    <xf numFmtId="0" fontId="15" fillId="6" borderId="28" xfId="1" applyFont="1" applyFill="1" applyBorder="1" applyAlignment="1" applyProtection="1"/>
    <xf numFmtId="0" fontId="9" fillId="6" borderId="8" xfId="1" applyFont="1" applyFill="1" applyBorder="1" applyAlignment="1" applyProtection="1"/>
    <xf numFmtId="0" fontId="8" fillId="6" borderId="0" xfId="1" applyFont="1" applyFill="1" applyBorder="1" applyAlignment="1" applyProtection="1"/>
    <xf numFmtId="3" fontId="9" fillId="6" borderId="9" xfId="1" applyNumberFormat="1" applyFont="1" applyFill="1" applyBorder="1" applyAlignment="1" applyProtection="1">
      <alignment horizontal="right"/>
    </xf>
    <xf numFmtId="0" fontId="9" fillId="6" borderId="11" xfId="1" applyFont="1" applyFill="1" applyBorder="1" applyAlignment="1" applyProtection="1">
      <alignment horizontal="right"/>
    </xf>
    <xf numFmtId="0" fontId="9" fillId="6" borderId="11" xfId="1" applyFont="1" applyFill="1" applyBorder="1" applyAlignment="1" applyProtection="1"/>
    <xf numFmtId="3" fontId="9" fillId="6" borderId="6" xfId="1" applyNumberFormat="1" applyFont="1" applyFill="1" applyBorder="1" applyAlignment="1" applyProtection="1"/>
    <xf numFmtId="0" fontId="9" fillId="6" borderId="13" xfId="1" applyFont="1" applyFill="1" applyBorder="1" applyAlignment="1" applyProtection="1"/>
    <xf numFmtId="0" fontId="8" fillId="6" borderId="0" xfId="1" applyFont="1" applyFill="1" applyBorder="1" applyAlignment="1" applyProtection="1">
      <alignment horizontal="right" wrapText="1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/>
    <xf numFmtId="0" fontId="6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 wrapText="1"/>
    </xf>
    <xf numFmtId="0" fontId="8" fillId="0" borderId="4" xfId="1" applyFont="1" applyBorder="1" applyAlignment="1">
      <alignment wrapText="1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right" wrapText="1"/>
    </xf>
    <xf numFmtId="0" fontId="8" fillId="0" borderId="5" xfId="1" applyFont="1" applyBorder="1" applyAlignment="1">
      <alignment horizontal="right" wrapText="1"/>
    </xf>
    <xf numFmtId="0" fontId="8" fillId="0" borderId="6" xfId="1" applyFont="1" applyBorder="1" applyAlignment="1">
      <alignment horizontal="center" wrapText="1"/>
    </xf>
    <xf numFmtId="0" fontId="8" fillId="0" borderId="7" xfId="1" applyFont="1" applyBorder="1" applyAlignment="1">
      <alignment wrapText="1"/>
    </xf>
    <xf numFmtId="0" fontId="8" fillId="0" borderId="8" xfId="1" applyFont="1" applyBorder="1" applyAlignment="1">
      <alignment horizontal="center" wrapText="1"/>
    </xf>
    <xf numFmtId="0" fontId="9" fillId="0" borderId="9" xfId="1" applyFont="1" applyBorder="1" applyAlignment="1">
      <alignment wrapText="1"/>
    </xf>
    <xf numFmtId="0" fontId="9" fillId="0" borderId="10" xfId="1" applyFont="1" applyBorder="1" applyAlignment="1">
      <alignment horizontal="center" wrapText="1"/>
    </xf>
    <xf numFmtId="3" fontId="9" fillId="0" borderId="10" xfId="1" applyNumberFormat="1" applyFont="1" applyBorder="1" applyAlignment="1">
      <alignment horizontal="right" wrapText="1"/>
    </xf>
    <xf numFmtId="3" fontId="9" fillId="0" borderId="11" xfId="1" applyNumberFormat="1" applyFont="1" applyBorder="1" applyAlignment="1">
      <alignment horizontal="right" wrapText="1"/>
    </xf>
    <xf numFmtId="0" fontId="9" fillId="2" borderId="6" xfId="1" applyFont="1" applyFill="1" applyBorder="1" applyAlignment="1">
      <alignment horizontal="justify" wrapText="1"/>
    </xf>
    <xf numFmtId="0" fontId="9" fillId="0" borderId="12" xfId="1" applyFont="1" applyBorder="1" applyAlignment="1">
      <alignment horizontal="center" wrapText="1"/>
    </xf>
    <xf numFmtId="3" fontId="9" fillId="0" borderId="12" xfId="1" applyNumberFormat="1" applyFont="1" applyBorder="1" applyAlignment="1">
      <alignment horizontal="right" wrapText="1"/>
    </xf>
    <xf numFmtId="3" fontId="9" fillId="0" borderId="13" xfId="1" applyNumberFormat="1" applyFont="1" applyBorder="1" applyAlignment="1">
      <alignment horizontal="right" wrapText="1"/>
    </xf>
    <xf numFmtId="0" fontId="9" fillId="0" borderId="6" xfId="1" applyFont="1" applyBorder="1" applyAlignment="1">
      <alignment wrapText="1"/>
    </xf>
    <xf numFmtId="0" fontId="8" fillId="0" borderId="8" xfId="1" applyFont="1" applyBorder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center" wrapText="1"/>
    </xf>
    <xf numFmtId="0" fontId="8" fillId="0" borderId="14" xfId="1" applyFont="1" applyBorder="1" applyAlignment="1">
      <alignment wrapText="1"/>
    </xf>
    <xf numFmtId="0" fontId="9" fillId="0" borderId="14" xfId="1" applyFont="1" applyBorder="1" applyAlignment="1">
      <alignment horizontal="center" wrapText="1"/>
    </xf>
    <xf numFmtId="0" fontId="9" fillId="0" borderId="14" xfId="1" applyFont="1" applyBorder="1" applyAlignment="1">
      <alignment horizontal="right" wrapText="1"/>
    </xf>
    <xf numFmtId="0" fontId="9" fillId="0" borderId="15" xfId="1" applyFont="1" applyBorder="1" applyAlignment="1">
      <alignment horizontal="right" wrapText="1"/>
    </xf>
    <xf numFmtId="0" fontId="9" fillId="0" borderId="8" xfId="1" applyFont="1" applyBorder="1" applyAlignment="1">
      <alignment horizontal="center" wrapText="1"/>
    </xf>
    <xf numFmtId="0" fontId="9" fillId="2" borderId="9" xfId="1" applyFont="1" applyFill="1" applyBorder="1" applyAlignment="1">
      <alignment horizontal="justify" wrapText="1"/>
    </xf>
    <xf numFmtId="0" fontId="8" fillId="0" borderId="16" xfId="1" applyFont="1" applyBorder="1" applyAlignment="1">
      <alignment horizontal="center" wrapText="1"/>
    </xf>
    <xf numFmtId="0" fontId="8" fillId="0" borderId="14" xfId="1" applyFont="1" applyBorder="1" applyAlignment="1">
      <alignment horizontal="center" wrapText="1"/>
    </xf>
    <xf numFmtId="0" fontId="8" fillId="0" borderId="14" xfId="1" applyFont="1" applyBorder="1" applyAlignment="1">
      <alignment horizontal="right" wrapText="1"/>
    </xf>
    <xf numFmtId="0" fontId="8" fillId="0" borderId="15" xfId="1" applyFont="1" applyBorder="1" applyAlignment="1">
      <alignment horizontal="right" wrapText="1"/>
    </xf>
    <xf numFmtId="0" fontId="8" fillId="0" borderId="7" xfId="1" applyFont="1" applyBorder="1" applyAlignment="1">
      <alignment horizontal="left" wrapText="1"/>
    </xf>
    <xf numFmtId="0" fontId="8" fillId="0" borderId="7" xfId="1" applyFont="1" applyBorder="1" applyAlignment="1">
      <alignment horizontal="center" wrapText="1"/>
    </xf>
    <xf numFmtId="0" fontId="8" fillId="0" borderId="7" xfId="1" applyFont="1" applyBorder="1" applyAlignment="1">
      <alignment horizontal="right" wrapText="1"/>
    </xf>
    <xf numFmtId="0" fontId="8" fillId="0" borderId="17" xfId="1" applyFont="1" applyBorder="1" applyAlignment="1">
      <alignment horizontal="right" wrapText="1"/>
    </xf>
    <xf numFmtId="0" fontId="8" fillId="0" borderId="18" xfId="1" applyFont="1" applyBorder="1" applyAlignment="1">
      <alignment horizontal="right" wrapText="1"/>
    </xf>
    <xf numFmtId="3" fontId="8" fillId="0" borderId="7" xfId="1" applyNumberFormat="1" applyFont="1" applyBorder="1" applyAlignment="1">
      <alignment horizontal="right" wrapText="1"/>
    </xf>
    <xf numFmtId="0" fontId="8" fillId="0" borderId="14" xfId="1" applyFont="1" applyBorder="1" applyAlignment="1">
      <alignment horizontal="left" wrapText="1"/>
    </xf>
    <xf numFmtId="3" fontId="8" fillId="0" borderId="14" xfId="1" applyNumberFormat="1" applyFont="1" applyBorder="1" applyAlignment="1">
      <alignment horizontal="right" wrapText="1"/>
    </xf>
    <xf numFmtId="0" fontId="7" fillId="0" borderId="16" xfId="1" applyFont="1" applyBorder="1" applyAlignment="1">
      <alignment horizontal="center" wrapText="1"/>
    </xf>
    <xf numFmtId="0" fontId="8" fillId="0" borderId="14" xfId="1" applyFont="1" applyBorder="1" applyAlignment="1">
      <alignment horizontal="justify" wrapText="1"/>
    </xf>
    <xf numFmtId="0" fontId="9" fillId="0" borderId="9" xfId="1" applyFont="1" applyBorder="1" applyAlignment="1">
      <alignment horizontal="justify" wrapText="1"/>
    </xf>
    <xf numFmtId="0" fontId="9" fillId="0" borderId="10" xfId="1" applyFont="1" applyBorder="1" applyAlignment="1">
      <alignment horizontal="right" wrapText="1"/>
    </xf>
    <xf numFmtId="0" fontId="9" fillId="0" borderId="11" xfId="1" applyFont="1" applyBorder="1" applyAlignment="1">
      <alignment horizontal="right" wrapText="1"/>
    </xf>
    <xf numFmtId="0" fontId="9" fillId="0" borderId="12" xfId="1" applyFont="1" applyBorder="1" applyAlignment="1">
      <alignment horizontal="right" wrapText="1"/>
    </xf>
    <xf numFmtId="0" fontId="9" fillId="0" borderId="13" xfId="1" applyFont="1" applyBorder="1" applyAlignment="1">
      <alignment horizontal="right" wrapText="1"/>
    </xf>
    <xf numFmtId="0" fontId="9" fillId="0" borderId="6" xfId="1" applyFont="1" applyBorder="1" applyAlignment="1">
      <alignment horizontal="justify" wrapText="1"/>
    </xf>
    <xf numFmtId="0" fontId="8" fillId="2" borderId="19" xfId="1" applyFont="1" applyFill="1" applyBorder="1" applyAlignment="1">
      <alignment wrapText="1"/>
    </xf>
    <xf numFmtId="0" fontId="9" fillId="2" borderId="20" xfId="1" applyFont="1" applyFill="1" applyBorder="1" applyAlignment="1">
      <alignment wrapText="1"/>
    </xf>
    <xf numFmtId="0" fontId="9" fillId="2" borderId="21" xfId="1" applyFont="1" applyFill="1" applyBorder="1" applyAlignment="1">
      <alignment wrapText="1"/>
    </xf>
    <xf numFmtId="0" fontId="9" fillId="2" borderId="10" xfId="1" applyFont="1" applyFill="1" applyBorder="1" applyAlignment="1">
      <alignment horizontal="center" wrapText="1"/>
    </xf>
    <xf numFmtId="0" fontId="9" fillId="2" borderId="12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10" fillId="0" borderId="2" xfId="1" applyFont="1" applyBorder="1" applyAlignment="1">
      <alignment horizontal="left" wrapText="1"/>
    </xf>
    <xf numFmtId="0" fontId="10" fillId="0" borderId="2" xfId="1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wrapText="1"/>
    </xf>
    <xf numFmtId="0" fontId="10" fillId="0" borderId="20" xfId="1" applyFont="1" applyBorder="1" applyAlignment="1">
      <alignment wrapText="1"/>
    </xf>
    <xf numFmtId="0" fontId="11" fillId="0" borderId="16" xfId="1" applyFont="1" applyBorder="1" applyAlignment="1">
      <alignment horizontal="center" wrapText="1"/>
    </xf>
    <xf numFmtId="0" fontId="5" fillId="0" borderId="14" xfId="1" applyFont="1" applyBorder="1" applyAlignment="1">
      <alignment wrapText="1"/>
    </xf>
    <xf numFmtId="0" fontId="6" fillId="0" borderId="2" xfId="1" applyFont="1" applyBorder="1" applyAlignment="1">
      <alignment horizontal="center" wrapText="1"/>
    </xf>
    <xf numFmtId="14" fontId="6" fillId="0" borderId="2" xfId="1" applyNumberFormat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8" fillId="0" borderId="15" xfId="1" applyFont="1" applyBorder="1" applyAlignment="1">
      <alignment wrapText="1"/>
    </xf>
    <xf numFmtId="0" fontId="9" fillId="0" borderId="22" xfId="1" applyFont="1" applyBorder="1" applyAlignment="1">
      <alignment horizontal="center" wrapText="1"/>
    </xf>
    <xf numFmtId="0" fontId="9" fillId="0" borderId="12" xfId="1" applyFont="1" applyFill="1" applyBorder="1" applyAlignment="1">
      <alignment horizontal="right" wrapText="1"/>
    </xf>
    <xf numFmtId="0" fontId="8" fillId="0" borderId="12" xfId="1" applyFont="1" applyBorder="1" applyAlignment="1">
      <alignment horizontal="right" wrapText="1"/>
    </xf>
    <xf numFmtId="0" fontId="8" fillId="0" borderId="13" xfId="1" applyFont="1" applyBorder="1" applyAlignment="1">
      <alignment horizontal="right" wrapText="1"/>
    </xf>
    <xf numFmtId="0" fontId="8" fillId="0" borderId="6" xfId="1" applyFont="1" applyBorder="1" applyAlignment="1">
      <alignment horizontal="right" wrapText="1"/>
    </xf>
    <xf numFmtId="0" fontId="8" fillId="0" borderId="12" xfId="1" applyFont="1" applyBorder="1" applyAlignment="1">
      <alignment horizontal="center" wrapText="1"/>
    </xf>
    <xf numFmtId="0" fontId="9" fillId="3" borderId="12" xfId="1" applyFont="1" applyFill="1" applyBorder="1" applyAlignment="1" applyProtection="1">
      <alignment horizontal="right" wrapText="1"/>
      <protection locked="0"/>
    </xf>
    <xf numFmtId="0" fontId="9" fillId="3" borderId="13" xfId="1" applyFont="1" applyFill="1" applyBorder="1" applyAlignment="1" applyProtection="1">
      <alignment horizontal="right" wrapText="1"/>
      <protection locked="0"/>
    </xf>
    <xf numFmtId="0" fontId="9" fillId="0" borderId="12" xfId="1" applyFont="1" applyBorder="1" applyAlignment="1">
      <alignment wrapText="1"/>
    </xf>
    <xf numFmtId="0" fontId="8" fillId="0" borderId="18" xfId="1" applyFont="1" applyBorder="1" applyAlignment="1">
      <alignment horizontal="left" wrapText="1"/>
    </xf>
    <xf numFmtId="0" fontId="8" fillId="0" borderId="9" xfId="1" applyFont="1" applyBorder="1" applyAlignment="1">
      <alignment horizontal="justify" wrapText="1"/>
    </xf>
    <xf numFmtId="0" fontId="9" fillId="4" borderId="6" xfId="1" applyFont="1" applyFill="1" applyBorder="1" applyAlignment="1">
      <alignment horizontal="justify" wrapText="1"/>
    </xf>
    <xf numFmtId="0" fontId="9" fillId="5" borderId="12" xfId="1" applyFont="1" applyFill="1" applyBorder="1" applyAlignment="1">
      <alignment horizontal="right" wrapText="1"/>
    </xf>
    <xf numFmtId="0" fontId="8" fillId="2" borderId="18" xfId="1" applyFont="1" applyFill="1" applyBorder="1" applyAlignment="1">
      <alignment horizontal="right" wrapText="1"/>
    </xf>
    <xf numFmtId="0" fontId="8" fillId="2" borderId="7" xfId="1" applyFont="1" applyFill="1" applyBorder="1" applyAlignment="1">
      <alignment horizontal="center" wrapText="1"/>
    </xf>
    <xf numFmtId="0" fontId="8" fillId="0" borderId="22" xfId="1" applyFont="1" applyBorder="1" applyAlignment="1">
      <alignment horizontal="center" wrapText="1"/>
    </xf>
    <xf numFmtId="0" fontId="8" fillId="0" borderId="9" xfId="1" applyFont="1" applyBorder="1" applyAlignment="1">
      <alignment wrapText="1"/>
    </xf>
    <xf numFmtId="0" fontId="8" fillId="0" borderId="10" xfId="1" applyFont="1" applyBorder="1" applyAlignment="1">
      <alignment horizontal="center" wrapText="1"/>
    </xf>
    <xf numFmtId="0" fontId="8" fillId="0" borderId="10" xfId="1" applyFont="1" applyBorder="1" applyAlignment="1">
      <alignment horizontal="right" wrapText="1"/>
    </xf>
    <xf numFmtId="0" fontId="8" fillId="0" borderId="11" xfId="1" applyFont="1" applyBorder="1" applyAlignment="1">
      <alignment horizontal="right" wrapText="1"/>
    </xf>
    <xf numFmtId="0" fontId="9" fillId="0" borderId="23" xfId="1" applyFont="1" applyBorder="1" applyAlignment="1">
      <alignment horizontal="center" wrapText="1"/>
    </xf>
    <xf numFmtId="0" fontId="8" fillId="0" borderId="24" xfId="1" applyFont="1" applyBorder="1" applyAlignment="1">
      <alignment horizontal="left" wrapText="1"/>
    </xf>
    <xf numFmtId="0" fontId="8" fillId="0" borderId="25" xfId="1" applyFont="1" applyBorder="1" applyAlignment="1">
      <alignment horizontal="center" wrapText="1"/>
    </xf>
    <xf numFmtId="0" fontId="8" fillId="0" borderId="25" xfId="1" applyFont="1" applyBorder="1" applyAlignment="1">
      <alignment horizontal="right" wrapText="1"/>
    </xf>
    <xf numFmtId="0" fontId="9" fillId="0" borderId="26" xfId="1" applyFont="1" applyBorder="1" applyAlignment="1">
      <alignment horizontal="center" wrapText="1"/>
    </xf>
    <xf numFmtId="0" fontId="10" fillId="0" borderId="20" xfId="1" applyFont="1" applyBorder="1" applyAlignment="1">
      <alignment horizontal="left" wrapText="1"/>
    </xf>
    <xf numFmtId="0" fontId="10" fillId="0" borderId="20" xfId="1" applyFont="1" applyBorder="1" applyAlignment="1">
      <alignment horizontal="center" wrapText="1"/>
    </xf>
    <xf numFmtId="0" fontId="10" fillId="0" borderId="20" xfId="1" applyFont="1" applyBorder="1" applyAlignment="1">
      <alignment horizontal="right" wrapText="1"/>
    </xf>
    <xf numFmtId="0" fontId="10" fillId="0" borderId="27" xfId="1" applyFont="1" applyBorder="1" applyAlignment="1"/>
    <xf numFmtId="0" fontId="0" fillId="0" borderId="0" xfId="0" applyAlignment="1"/>
    <xf numFmtId="0" fontId="1" fillId="0" borderId="0" xfId="0" applyFont="1" applyAlignment="1"/>
    <xf numFmtId="0" fontId="3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11" fillId="0" borderId="0" xfId="1" applyFont="1" applyBorder="1" applyAlignment="1">
      <alignment horizontal="center" vertical="top"/>
    </xf>
    <xf numFmtId="0" fontId="10" fillId="0" borderId="0" xfId="1" applyFont="1" applyBorder="1" applyAlignment="1">
      <alignment horizontal="left" wrapText="1"/>
    </xf>
    <xf numFmtId="0" fontId="15" fillId="6" borderId="8" xfId="1" applyFont="1" applyFill="1" applyBorder="1" applyAlignment="1" applyProtection="1">
      <alignment horizontal="center"/>
    </xf>
    <xf numFmtId="0" fontId="15" fillId="6" borderId="5" xfId="1" applyFont="1" applyFill="1" applyBorder="1" applyAlignment="1" applyProtection="1">
      <alignment horizontal="center"/>
    </xf>
    <xf numFmtId="0" fontId="10" fillId="6" borderId="20" xfId="1" applyFont="1" applyFill="1" applyBorder="1" applyAlignment="1" applyProtection="1">
      <alignment horizontal="center" wrapText="1"/>
    </xf>
    <xf numFmtId="0" fontId="13" fillId="6" borderId="22" xfId="1" applyFont="1" applyFill="1" applyBorder="1" applyAlignment="1" applyProtection="1">
      <alignment horizontal="center"/>
    </xf>
    <xf numFmtId="0" fontId="13" fillId="6" borderId="27" xfId="1" applyFont="1" applyFill="1" applyBorder="1" applyAlignment="1" applyProtection="1">
      <alignment horizontal="center"/>
    </xf>
    <xf numFmtId="0" fontId="4" fillId="6" borderId="26" xfId="1" applyFont="1" applyFill="1" applyBorder="1" applyAlignment="1" applyProtection="1">
      <alignment horizontal="center"/>
    </xf>
    <xf numFmtId="0" fontId="4" fillId="6" borderId="21" xfId="1" applyFont="1" applyFill="1" applyBorder="1" applyAlignment="1" applyProtection="1">
      <alignment horizontal="center"/>
    </xf>
    <xf numFmtId="0" fontId="13" fillId="6" borderId="22" xfId="1" applyFont="1" applyFill="1" applyBorder="1" applyAlignment="1" applyProtection="1"/>
    <xf numFmtId="0" fontId="13" fillId="6" borderId="27" xfId="1" applyFont="1" applyFill="1" applyBorder="1" applyAlignment="1" applyProtection="1"/>
    <xf numFmtId="0" fontId="7" fillId="0" borderId="28" xfId="1" applyFont="1" applyBorder="1" applyAlignment="1" applyProtection="1">
      <alignment horizontal="center" vertical="top"/>
    </xf>
    <xf numFmtId="0" fontId="13" fillId="0" borderId="22" xfId="1" applyFont="1" applyBorder="1" applyAlignment="1" applyProtection="1">
      <alignment vertical="top" wrapText="1"/>
    </xf>
    <xf numFmtId="0" fontId="13" fillId="0" borderId="27" xfId="1" applyFont="1" applyBorder="1" applyAlignment="1" applyProtection="1">
      <alignment vertical="top" wrapText="1"/>
    </xf>
    <xf numFmtId="0" fontId="4" fillId="0" borderId="26" xfId="1" applyFont="1" applyBorder="1" applyAlignment="1" applyProtection="1">
      <alignment horizontal="center" vertical="top" wrapText="1"/>
    </xf>
    <xf numFmtId="0" fontId="4" fillId="0" borderId="21" xfId="1" applyFont="1" applyBorder="1" applyAlignment="1" applyProtection="1">
      <alignment horizontal="center" vertical="top" wrapText="1"/>
    </xf>
    <xf numFmtId="0" fontId="13" fillId="6" borderId="9" xfId="1" applyFont="1" applyFill="1" applyBorder="1" applyAlignment="1" applyProtection="1">
      <alignment horizontal="center" wrapText="1"/>
    </xf>
    <xf numFmtId="0" fontId="13" fillId="6" borderId="29" xfId="1" applyFont="1" applyFill="1" applyBorder="1" applyAlignment="1" applyProtection="1">
      <alignment horizont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5"/>
  <sheetViews>
    <sheetView topLeftCell="A55" workbookViewId="0">
      <selection activeCell="H107" sqref="H107"/>
    </sheetView>
  </sheetViews>
  <sheetFormatPr defaultRowHeight="15" x14ac:dyDescent="0.25"/>
  <cols>
    <col min="1" max="1" width="5.125" customWidth="1"/>
    <col min="2" max="2" width="44" customWidth="1"/>
    <col min="3" max="3" width="8.25" customWidth="1"/>
    <col min="4" max="4" width="11" customWidth="1"/>
    <col min="5" max="5" width="12.25" customWidth="1"/>
  </cols>
  <sheetData>
    <row r="2" spans="1:5" x14ac:dyDescent="0.25">
      <c r="B2" s="1" t="s">
        <v>0</v>
      </c>
    </row>
    <row r="5" spans="1:5" ht="23.25" thickBot="1" x14ac:dyDescent="0.3">
      <c r="A5" s="181" t="s">
        <v>1</v>
      </c>
      <c r="B5" s="181"/>
      <c r="C5" s="181"/>
      <c r="D5" s="181"/>
      <c r="E5" s="181"/>
    </row>
    <row r="6" spans="1:5" ht="16.5" thickBot="1" x14ac:dyDescent="0.3">
      <c r="A6" s="85"/>
      <c r="B6" s="86" t="s">
        <v>2</v>
      </c>
      <c r="C6" s="87" t="s">
        <v>3</v>
      </c>
      <c r="D6" s="4">
        <v>42643</v>
      </c>
      <c r="E6" s="4">
        <v>42369</v>
      </c>
    </row>
    <row r="7" spans="1:5" ht="18.75" x14ac:dyDescent="0.3">
      <c r="A7" s="88">
        <v>1</v>
      </c>
      <c r="B7" s="89" t="s">
        <v>4</v>
      </c>
      <c r="C7" s="90"/>
      <c r="D7" s="91"/>
      <c r="E7" s="92"/>
    </row>
    <row r="8" spans="1:5" ht="15.75" thickBot="1" x14ac:dyDescent="0.3">
      <c r="A8" s="93" t="s">
        <v>5</v>
      </c>
      <c r="B8" s="94" t="s">
        <v>6</v>
      </c>
      <c r="C8" s="90"/>
      <c r="D8" s="91"/>
      <c r="E8" s="92"/>
    </row>
    <row r="9" spans="1:5" x14ac:dyDescent="0.25">
      <c r="A9" s="95"/>
      <c r="B9" s="96" t="s">
        <v>7</v>
      </c>
      <c r="C9" s="97">
        <v>10</v>
      </c>
      <c r="D9" s="98">
        <v>0</v>
      </c>
      <c r="E9" s="99">
        <v>0</v>
      </c>
    </row>
    <row r="10" spans="1:5" x14ac:dyDescent="0.25">
      <c r="A10" s="95"/>
      <c r="B10" s="100" t="s">
        <v>8</v>
      </c>
      <c r="C10" s="101">
        <v>20</v>
      </c>
      <c r="D10" s="102">
        <v>0</v>
      </c>
      <c r="E10" s="103">
        <v>0</v>
      </c>
    </row>
    <row r="11" spans="1:5" x14ac:dyDescent="0.25">
      <c r="A11" s="95"/>
      <c r="B11" s="100" t="s">
        <v>9</v>
      </c>
      <c r="C11" s="101">
        <v>21</v>
      </c>
      <c r="D11" s="102">
        <v>3529</v>
      </c>
      <c r="E11" s="103">
        <v>6679</v>
      </c>
    </row>
    <row r="12" spans="1:5" x14ac:dyDescent="0.25">
      <c r="A12" s="95"/>
      <c r="B12" s="104" t="s">
        <v>10</v>
      </c>
      <c r="C12" s="101">
        <v>30</v>
      </c>
      <c r="D12" s="102"/>
      <c r="E12" s="103"/>
    </row>
    <row r="13" spans="1:5" x14ac:dyDescent="0.25">
      <c r="A13" s="95"/>
      <c r="B13" s="100" t="s">
        <v>11</v>
      </c>
      <c r="C13" s="101">
        <v>40</v>
      </c>
      <c r="D13" s="102">
        <v>0</v>
      </c>
      <c r="E13" s="103">
        <v>0</v>
      </c>
    </row>
    <row r="14" spans="1:5" ht="15.75" thickBot="1" x14ac:dyDescent="0.3">
      <c r="A14" s="95"/>
      <c r="B14" s="105" t="s">
        <v>12</v>
      </c>
      <c r="C14" s="90">
        <v>50</v>
      </c>
      <c r="D14" s="106">
        <f>SUM(D9:D13)</f>
        <v>3529</v>
      </c>
      <c r="E14" s="106">
        <f>SUM(E9:E13)</f>
        <v>6679</v>
      </c>
    </row>
    <row r="15" spans="1:5" ht="15.75" thickBot="1" x14ac:dyDescent="0.3">
      <c r="A15" s="107" t="s">
        <v>13</v>
      </c>
      <c r="B15" s="108" t="s">
        <v>14</v>
      </c>
      <c r="C15" s="109"/>
      <c r="D15" s="110"/>
      <c r="E15" s="111"/>
    </row>
    <row r="16" spans="1:5" x14ac:dyDescent="0.25">
      <c r="A16" s="112"/>
      <c r="B16" s="113" t="s">
        <v>15</v>
      </c>
      <c r="C16" s="97">
        <v>60</v>
      </c>
      <c r="D16" s="98">
        <v>9096993</v>
      </c>
      <c r="E16" s="99">
        <v>9457741</v>
      </c>
    </row>
    <row r="17" spans="1:5" x14ac:dyDescent="0.25">
      <c r="A17" s="112"/>
      <c r="B17" s="100" t="s">
        <v>16</v>
      </c>
      <c r="C17" s="101">
        <v>70</v>
      </c>
      <c r="D17" s="102">
        <v>0</v>
      </c>
      <c r="E17" s="103">
        <v>0</v>
      </c>
    </row>
    <row r="18" spans="1:5" x14ac:dyDescent="0.25">
      <c r="A18" s="112"/>
      <c r="B18" s="100" t="s">
        <v>17</v>
      </c>
      <c r="C18" s="101">
        <v>80</v>
      </c>
      <c r="D18" s="102">
        <v>2618968</v>
      </c>
      <c r="E18" s="103">
        <v>2810772</v>
      </c>
    </row>
    <row r="19" spans="1:5" x14ac:dyDescent="0.25">
      <c r="A19" s="112"/>
      <c r="B19" s="100" t="s">
        <v>18</v>
      </c>
      <c r="C19" s="101">
        <v>90</v>
      </c>
      <c r="D19" s="102">
        <v>145796</v>
      </c>
      <c r="E19" s="103">
        <v>350898</v>
      </c>
    </row>
    <row r="20" spans="1:5" ht="24.75" x14ac:dyDescent="0.25">
      <c r="A20" s="112"/>
      <c r="B20" s="104" t="s">
        <v>19</v>
      </c>
      <c r="C20" s="101">
        <v>100</v>
      </c>
      <c r="D20" s="102"/>
      <c r="E20" s="103"/>
    </row>
    <row r="21" spans="1:5" x14ac:dyDescent="0.25">
      <c r="A21" s="112"/>
      <c r="B21" s="100" t="s">
        <v>20</v>
      </c>
      <c r="C21" s="101">
        <v>110</v>
      </c>
      <c r="D21" s="102">
        <v>0</v>
      </c>
      <c r="E21" s="103">
        <v>0</v>
      </c>
    </row>
    <row r="22" spans="1:5" ht="15.75" thickBot="1" x14ac:dyDescent="0.3">
      <c r="A22" s="95"/>
      <c r="B22" s="105" t="s">
        <v>21</v>
      </c>
      <c r="C22" s="90">
        <v>120</v>
      </c>
      <c r="D22" s="106">
        <f>SUM(D16:D21)</f>
        <v>11861757</v>
      </c>
      <c r="E22" s="106">
        <f>SUM(E16:E21)</f>
        <v>12619411</v>
      </c>
    </row>
    <row r="23" spans="1:5" ht="15.75" thickBot="1" x14ac:dyDescent="0.3">
      <c r="A23" s="114" t="s">
        <v>22</v>
      </c>
      <c r="B23" s="108" t="s">
        <v>23</v>
      </c>
      <c r="C23" s="115">
        <v>130</v>
      </c>
      <c r="D23" s="116">
        <v>0</v>
      </c>
      <c r="E23" s="117">
        <v>0</v>
      </c>
    </row>
    <row r="24" spans="1:5" x14ac:dyDescent="0.25">
      <c r="A24" s="114" t="s">
        <v>24</v>
      </c>
      <c r="B24" s="108" t="s">
        <v>25</v>
      </c>
      <c r="C24" s="115">
        <v>140</v>
      </c>
      <c r="D24" s="116">
        <v>0</v>
      </c>
      <c r="E24" s="117">
        <v>0</v>
      </c>
    </row>
    <row r="25" spans="1:5" ht="15.75" thickBot="1" x14ac:dyDescent="0.3">
      <c r="A25" s="93" t="s">
        <v>26</v>
      </c>
      <c r="B25" s="118" t="s">
        <v>27</v>
      </c>
      <c r="C25" s="119"/>
      <c r="D25" s="120"/>
      <c r="E25" s="121"/>
    </row>
    <row r="26" spans="1:5" x14ac:dyDescent="0.25">
      <c r="A26" s="95"/>
      <c r="B26" s="113" t="s">
        <v>28</v>
      </c>
      <c r="C26" s="97">
        <v>150</v>
      </c>
      <c r="D26" s="98">
        <v>0</v>
      </c>
      <c r="E26" s="99">
        <v>0</v>
      </c>
    </row>
    <row r="27" spans="1:5" x14ac:dyDescent="0.25">
      <c r="A27" s="95"/>
      <c r="B27" s="104" t="s">
        <v>29</v>
      </c>
      <c r="C27" s="101">
        <v>160</v>
      </c>
      <c r="D27" s="102">
        <v>0</v>
      </c>
      <c r="E27" s="103">
        <v>0</v>
      </c>
    </row>
    <row r="28" spans="1:5" x14ac:dyDescent="0.25">
      <c r="A28" s="95"/>
      <c r="B28" s="104" t="s">
        <v>30</v>
      </c>
      <c r="C28" s="101">
        <v>170</v>
      </c>
      <c r="D28" s="102">
        <v>0</v>
      </c>
      <c r="E28" s="103">
        <v>0</v>
      </c>
    </row>
    <row r="29" spans="1:5" x14ac:dyDescent="0.25">
      <c r="A29" s="95"/>
      <c r="B29" s="104" t="s">
        <v>31</v>
      </c>
      <c r="C29" s="101">
        <v>180</v>
      </c>
      <c r="D29" s="102">
        <v>0</v>
      </c>
      <c r="E29" s="103">
        <v>0</v>
      </c>
    </row>
    <row r="30" spans="1:5" x14ac:dyDescent="0.25">
      <c r="A30" s="95"/>
      <c r="B30" s="100" t="s">
        <v>32</v>
      </c>
      <c r="C30" s="101">
        <v>190</v>
      </c>
      <c r="D30" s="102">
        <v>0</v>
      </c>
      <c r="E30" s="103">
        <v>0</v>
      </c>
    </row>
    <row r="31" spans="1:5" x14ac:dyDescent="0.25">
      <c r="A31" s="95"/>
      <c r="B31" s="104" t="s">
        <v>33</v>
      </c>
      <c r="C31" s="101">
        <v>200</v>
      </c>
      <c r="D31" s="102">
        <v>0</v>
      </c>
      <c r="E31" s="103">
        <v>0</v>
      </c>
    </row>
    <row r="32" spans="1:5" x14ac:dyDescent="0.25">
      <c r="A32" s="95"/>
      <c r="B32" s="100" t="s">
        <v>34</v>
      </c>
      <c r="C32" s="101">
        <v>210</v>
      </c>
      <c r="D32" s="102">
        <v>0</v>
      </c>
      <c r="E32" s="103">
        <v>0</v>
      </c>
    </row>
    <row r="33" spans="1:5" x14ac:dyDescent="0.25">
      <c r="A33" s="95"/>
      <c r="B33" s="104" t="s">
        <v>35</v>
      </c>
      <c r="C33" s="101">
        <v>220</v>
      </c>
      <c r="D33" s="102">
        <v>0</v>
      </c>
      <c r="E33" s="103">
        <v>0</v>
      </c>
    </row>
    <row r="34" spans="1:5" ht="15.75" thickBot="1" x14ac:dyDescent="0.3">
      <c r="A34" s="95"/>
      <c r="B34" s="122" t="s">
        <v>36</v>
      </c>
      <c r="C34" s="119">
        <v>230</v>
      </c>
      <c r="D34" s="123">
        <v>0</v>
      </c>
      <c r="E34" s="123">
        <v>0</v>
      </c>
    </row>
    <row r="35" spans="1:5" ht="15.75" thickBot="1" x14ac:dyDescent="0.3">
      <c r="A35" s="114"/>
      <c r="B35" s="124" t="s">
        <v>37</v>
      </c>
      <c r="C35" s="115">
        <v>240</v>
      </c>
      <c r="D35" s="125">
        <f>SUM(D14,D22)</f>
        <v>11865286</v>
      </c>
      <c r="E35" s="125">
        <f>SUM(E14,E22)</f>
        <v>12626090</v>
      </c>
    </row>
    <row r="36" spans="1:5" ht="19.5" thickBot="1" x14ac:dyDescent="0.35">
      <c r="A36" s="126">
        <v>2</v>
      </c>
      <c r="B36" s="127" t="s">
        <v>38</v>
      </c>
      <c r="C36" s="115"/>
      <c r="D36" s="116"/>
      <c r="E36" s="117"/>
    </row>
    <row r="37" spans="1:5" ht="15.75" thickBot="1" x14ac:dyDescent="0.3">
      <c r="A37" s="107" t="s">
        <v>39</v>
      </c>
      <c r="B37" s="127" t="s">
        <v>40</v>
      </c>
      <c r="C37" s="115"/>
      <c r="D37" s="116"/>
      <c r="E37" s="117"/>
    </row>
    <row r="38" spans="1:5" x14ac:dyDescent="0.25">
      <c r="A38" s="112"/>
      <c r="B38" s="128" t="s">
        <v>41</v>
      </c>
      <c r="C38" s="97">
        <v>250</v>
      </c>
      <c r="D38" s="129">
        <v>21529</v>
      </c>
      <c r="E38" s="130">
        <v>2483</v>
      </c>
    </row>
    <row r="39" spans="1:5" x14ac:dyDescent="0.25">
      <c r="A39" s="112"/>
      <c r="B39" s="100" t="s">
        <v>42</v>
      </c>
      <c r="C39" s="101">
        <v>260</v>
      </c>
      <c r="D39" s="131">
        <v>0</v>
      </c>
      <c r="E39" s="132">
        <v>0</v>
      </c>
    </row>
    <row r="40" spans="1:5" x14ac:dyDescent="0.25">
      <c r="A40" s="112"/>
      <c r="B40" s="100" t="s">
        <v>43</v>
      </c>
      <c r="C40" s="101">
        <v>270</v>
      </c>
      <c r="D40" s="131">
        <v>2843</v>
      </c>
      <c r="E40" s="132">
        <v>2843</v>
      </c>
    </row>
    <row r="41" spans="1:5" x14ac:dyDescent="0.25">
      <c r="A41" s="112"/>
      <c r="B41" s="100" t="s">
        <v>44</v>
      </c>
      <c r="C41" s="101">
        <v>280</v>
      </c>
      <c r="D41" s="131">
        <v>0</v>
      </c>
      <c r="E41" s="132">
        <v>0</v>
      </c>
    </row>
    <row r="42" spans="1:5" x14ac:dyDescent="0.25">
      <c r="A42" s="112"/>
      <c r="B42" s="100" t="s">
        <v>45</v>
      </c>
      <c r="C42" s="101">
        <v>290</v>
      </c>
      <c r="D42" s="131">
        <v>510</v>
      </c>
      <c r="E42" s="132"/>
    </row>
    <row r="43" spans="1:5" x14ac:dyDescent="0.25">
      <c r="A43" s="112"/>
      <c r="B43" s="100" t="s">
        <v>46</v>
      </c>
      <c r="C43" s="101">
        <v>300</v>
      </c>
      <c r="D43" s="131">
        <v>0</v>
      </c>
      <c r="E43" s="132">
        <v>0</v>
      </c>
    </row>
    <row r="44" spans="1:5" ht="15.75" thickBot="1" x14ac:dyDescent="0.3">
      <c r="A44" s="112"/>
      <c r="B44" s="122" t="s">
        <v>12</v>
      </c>
      <c r="C44" s="119">
        <v>310</v>
      </c>
      <c r="D44" s="120">
        <f>SUM(D38:D43)</f>
        <v>24882</v>
      </c>
      <c r="E44" s="120">
        <f>SUM(E38:E43)</f>
        <v>5326</v>
      </c>
    </row>
    <row r="45" spans="1:5" ht="15.75" thickBot="1" x14ac:dyDescent="0.3">
      <c r="A45" s="114" t="s">
        <v>47</v>
      </c>
      <c r="B45" s="108" t="s">
        <v>48</v>
      </c>
      <c r="C45" s="115">
        <v>320</v>
      </c>
      <c r="D45" s="116">
        <v>0</v>
      </c>
      <c r="E45" s="117">
        <v>0</v>
      </c>
    </row>
    <row r="46" spans="1:5" ht="15.75" thickBot="1" x14ac:dyDescent="0.3">
      <c r="A46" s="107" t="s">
        <v>49</v>
      </c>
      <c r="B46" s="127" t="s">
        <v>50</v>
      </c>
      <c r="C46" s="115"/>
      <c r="D46" s="116"/>
      <c r="E46" s="117"/>
    </row>
    <row r="47" spans="1:5" x14ac:dyDescent="0.25">
      <c r="A47" s="112"/>
      <c r="B47" s="128" t="s">
        <v>51</v>
      </c>
      <c r="C47" s="97">
        <v>330</v>
      </c>
      <c r="D47" s="129">
        <v>207000</v>
      </c>
      <c r="E47" s="130">
        <v>151755</v>
      </c>
    </row>
    <row r="48" spans="1:5" x14ac:dyDescent="0.25">
      <c r="A48" s="112"/>
      <c r="B48" s="100" t="s">
        <v>52</v>
      </c>
      <c r="C48" s="101">
        <v>340</v>
      </c>
      <c r="D48" s="131"/>
      <c r="E48" s="132"/>
    </row>
    <row r="49" spans="1:5" x14ac:dyDescent="0.25">
      <c r="A49" s="112"/>
      <c r="B49" s="100" t="s">
        <v>53</v>
      </c>
      <c r="C49" s="101">
        <v>350</v>
      </c>
      <c r="D49" s="131">
        <v>0</v>
      </c>
      <c r="E49" s="132">
        <v>0</v>
      </c>
    </row>
    <row r="50" spans="1:5" x14ac:dyDescent="0.25">
      <c r="A50" s="112"/>
      <c r="B50" s="133" t="s">
        <v>54</v>
      </c>
      <c r="C50" s="101">
        <v>360</v>
      </c>
      <c r="D50" s="131">
        <v>5</v>
      </c>
      <c r="E50" s="132">
        <v>2880</v>
      </c>
    </row>
    <row r="51" spans="1:5" x14ac:dyDescent="0.25">
      <c r="A51" s="112"/>
      <c r="B51" s="100" t="s">
        <v>55</v>
      </c>
      <c r="C51" s="101">
        <v>370</v>
      </c>
      <c r="D51" s="131"/>
      <c r="E51" s="132">
        <v>0</v>
      </c>
    </row>
    <row r="52" spans="1:5" x14ac:dyDescent="0.25">
      <c r="A52" s="112"/>
      <c r="B52" s="100" t="s">
        <v>56</v>
      </c>
      <c r="C52" s="101">
        <v>380</v>
      </c>
      <c r="D52" s="131">
        <v>0</v>
      </c>
      <c r="E52" s="132">
        <v>0</v>
      </c>
    </row>
    <row r="53" spans="1:5" x14ac:dyDescent="0.25">
      <c r="A53" s="112"/>
      <c r="B53" s="133" t="s">
        <v>57</v>
      </c>
      <c r="C53" s="101">
        <v>390</v>
      </c>
      <c r="D53" s="131">
        <v>5484</v>
      </c>
      <c r="E53" s="132">
        <v>3038</v>
      </c>
    </row>
    <row r="54" spans="1:5" x14ac:dyDescent="0.25">
      <c r="A54" s="112"/>
      <c r="B54" s="104" t="s">
        <v>58</v>
      </c>
      <c r="C54" s="101">
        <v>400</v>
      </c>
      <c r="D54" s="131"/>
      <c r="E54" s="132">
        <v>0</v>
      </c>
    </row>
    <row r="55" spans="1:5" ht="15.75" thickBot="1" x14ac:dyDescent="0.3">
      <c r="A55" s="95"/>
      <c r="B55" s="122" t="s">
        <v>36</v>
      </c>
      <c r="C55" s="119">
        <v>410</v>
      </c>
      <c r="D55" s="120">
        <f>SUM(D47:D54)</f>
        <v>212489</v>
      </c>
      <c r="E55" s="120">
        <f>SUM(E47:E54)</f>
        <v>157673</v>
      </c>
    </row>
    <row r="56" spans="1:5" ht="15.75" thickBot="1" x14ac:dyDescent="0.3">
      <c r="A56" s="107" t="s">
        <v>24</v>
      </c>
      <c r="B56" s="134" t="s">
        <v>59</v>
      </c>
      <c r="C56" s="135"/>
      <c r="D56" s="135"/>
      <c r="E56" s="136"/>
    </row>
    <row r="57" spans="1:5" x14ac:dyDescent="0.25">
      <c r="A57" s="95"/>
      <c r="B57" s="113" t="s">
        <v>28</v>
      </c>
      <c r="C57" s="137">
        <v>420</v>
      </c>
      <c r="D57" s="129">
        <v>0</v>
      </c>
      <c r="E57" s="130">
        <v>0</v>
      </c>
    </row>
    <row r="58" spans="1:5" x14ac:dyDescent="0.25">
      <c r="A58" s="95"/>
      <c r="B58" s="100" t="s">
        <v>60</v>
      </c>
      <c r="C58" s="138">
        <v>430</v>
      </c>
      <c r="D58" s="131">
        <v>0</v>
      </c>
      <c r="E58" s="132">
        <v>0</v>
      </c>
    </row>
    <row r="59" spans="1:5" x14ac:dyDescent="0.25">
      <c r="A59" s="95"/>
      <c r="B59" s="100" t="s">
        <v>61</v>
      </c>
      <c r="C59" s="138">
        <v>440</v>
      </c>
      <c r="D59" s="131">
        <v>0</v>
      </c>
      <c r="E59" s="132">
        <v>0</v>
      </c>
    </row>
    <row r="60" spans="1:5" x14ac:dyDescent="0.25">
      <c r="A60" s="95"/>
      <c r="B60" s="104" t="s">
        <v>62</v>
      </c>
      <c r="C60" s="138">
        <v>450</v>
      </c>
      <c r="D60" s="131">
        <v>0</v>
      </c>
      <c r="E60" s="132">
        <v>0</v>
      </c>
    </row>
    <row r="61" spans="1:5" ht="15.75" thickBot="1" x14ac:dyDescent="0.3">
      <c r="A61" s="95"/>
      <c r="B61" s="122" t="s">
        <v>63</v>
      </c>
      <c r="C61" s="139">
        <v>460</v>
      </c>
      <c r="D61" s="120"/>
      <c r="E61" s="121">
        <v>0</v>
      </c>
    </row>
    <row r="62" spans="1:5" ht="15.75" thickBot="1" x14ac:dyDescent="0.3">
      <c r="A62" s="114" t="s">
        <v>26</v>
      </c>
      <c r="B62" s="127" t="s">
        <v>64</v>
      </c>
      <c r="C62" s="115">
        <v>470</v>
      </c>
      <c r="D62" s="125">
        <v>87888</v>
      </c>
      <c r="E62" s="117">
        <v>140745</v>
      </c>
    </row>
    <row r="63" spans="1:5" ht="15.75" thickBot="1" x14ac:dyDescent="0.3">
      <c r="A63" s="114"/>
      <c r="B63" s="124" t="s">
        <v>65</v>
      </c>
      <c r="C63" s="115">
        <v>480</v>
      </c>
      <c r="D63" s="125">
        <f>SUM(D44,D55,D62)</f>
        <v>325259</v>
      </c>
      <c r="E63" s="125">
        <f>SUM(E44,E55,E62)</f>
        <v>303744</v>
      </c>
    </row>
    <row r="64" spans="1:5" ht="15.75" thickBot="1" x14ac:dyDescent="0.3">
      <c r="A64" s="107"/>
      <c r="B64" s="140" t="s">
        <v>66</v>
      </c>
      <c r="C64" s="141">
        <v>490</v>
      </c>
      <c r="D64" s="142">
        <f>SUM(D35,D63)</f>
        <v>12190545</v>
      </c>
      <c r="E64" s="142">
        <f>SUM(E35,E63)</f>
        <v>12929834</v>
      </c>
    </row>
    <row r="65" spans="1:5" ht="15.75" thickBot="1" x14ac:dyDescent="0.3">
      <c r="A65" s="143"/>
      <c r="B65" s="143"/>
      <c r="C65" s="143"/>
      <c r="D65" s="143"/>
      <c r="E65" s="143"/>
    </row>
    <row r="66" spans="1:5" ht="16.5" thickBot="1" x14ac:dyDescent="0.3">
      <c r="A66" s="144"/>
      <c r="B66" s="145" t="s">
        <v>67</v>
      </c>
      <c r="C66" s="146" t="s">
        <v>3</v>
      </c>
      <c r="D66" s="147">
        <v>42551</v>
      </c>
      <c r="E66" s="147">
        <v>42369</v>
      </c>
    </row>
    <row r="67" spans="1:5" ht="19.5" thickBot="1" x14ac:dyDescent="0.35">
      <c r="A67" s="148">
        <v>1</v>
      </c>
      <c r="B67" s="149" t="s">
        <v>68</v>
      </c>
      <c r="C67" s="90"/>
      <c r="D67" s="91"/>
      <c r="E67" s="92"/>
    </row>
    <row r="68" spans="1:5" x14ac:dyDescent="0.25">
      <c r="A68" s="150"/>
      <c r="B68" s="96" t="s">
        <v>69</v>
      </c>
      <c r="C68" s="97">
        <v>500</v>
      </c>
      <c r="D68" s="129">
        <v>41910</v>
      </c>
      <c r="E68" s="130">
        <v>41910</v>
      </c>
    </row>
    <row r="69" spans="1:5" x14ac:dyDescent="0.25">
      <c r="A69" s="112"/>
      <c r="B69" s="100" t="s">
        <v>70</v>
      </c>
      <c r="C69" s="101">
        <v>510</v>
      </c>
      <c r="D69" s="151">
        <v>0</v>
      </c>
      <c r="E69" s="132">
        <v>0</v>
      </c>
    </row>
    <row r="70" spans="1:5" x14ac:dyDescent="0.25">
      <c r="A70" s="112"/>
      <c r="B70" s="104" t="s">
        <v>71</v>
      </c>
      <c r="C70" s="101">
        <v>520</v>
      </c>
      <c r="D70" s="151">
        <v>0</v>
      </c>
      <c r="E70" s="132">
        <v>0</v>
      </c>
    </row>
    <row r="71" spans="1:5" x14ac:dyDescent="0.25">
      <c r="A71" s="112"/>
      <c r="B71" s="104" t="s">
        <v>72</v>
      </c>
      <c r="C71" s="101">
        <v>530</v>
      </c>
      <c r="D71" s="151">
        <v>0</v>
      </c>
      <c r="E71" s="132">
        <v>0</v>
      </c>
    </row>
    <row r="72" spans="1:5" x14ac:dyDescent="0.25">
      <c r="A72" s="112"/>
      <c r="B72" s="133" t="s">
        <v>73</v>
      </c>
      <c r="C72" s="101"/>
      <c r="D72" s="152"/>
      <c r="E72" s="153"/>
    </row>
    <row r="73" spans="1:5" x14ac:dyDescent="0.25">
      <c r="A73" s="112"/>
      <c r="B73" s="133" t="s">
        <v>74</v>
      </c>
      <c r="C73" s="101">
        <v>540</v>
      </c>
      <c r="D73" s="131">
        <v>0</v>
      </c>
      <c r="E73" s="132">
        <v>0</v>
      </c>
    </row>
    <row r="74" spans="1:5" x14ac:dyDescent="0.25">
      <c r="A74" s="112"/>
      <c r="B74" s="100" t="s">
        <v>75</v>
      </c>
      <c r="C74" s="101">
        <v>550</v>
      </c>
      <c r="D74" s="131">
        <v>0</v>
      </c>
      <c r="E74" s="132">
        <v>0</v>
      </c>
    </row>
    <row r="75" spans="1:5" x14ac:dyDescent="0.25">
      <c r="A75" s="112"/>
      <c r="B75" s="100" t="s">
        <v>76</v>
      </c>
      <c r="C75" s="101">
        <v>560</v>
      </c>
      <c r="D75" s="131">
        <v>0</v>
      </c>
      <c r="E75" s="132">
        <v>0</v>
      </c>
    </row>
    <row r="76" spans="1:5" x14ac:dyDescent="0.25">
      <c r="A76" s="112"/>
      <c r="B76" s="133" t="s">
        <v>77</v>
      </c>
      <c r="C76" s="101">
        <v>570</v>
      </c>
      <c r="D76" s="131">
        <v>1</v>
      </c>
      <c r="E76" s="132">
        <v>1</v>
      </c>
    </row>
    <row r="77" spans="1:5" x14ac:dyDescent="0.25">
      <c r="A77" s="112"/>
      <c r="B77" s="154" t="s">
        <v>78</v>
      </c>
      <c r="C77" s="155">
        <v>580</v>
      </c>
      <c r="D77" s="152">
        <v>0</v>
      </c>
      <c r="E77" s="152">
        <v>0</v>
      </c>
    </row>
    <row r="78" spans="1:5" x14ac:dyDescent="0.25">
      <c r="A78" s="112"/>
      <c r="B78" s="133" t="s">
        <v>79</v>
      </c>
      <c r="C78" s="155"/>
      <c r="D78" s="152"/>
      <c r="E78" s="153"/>
    </row>
    <row r="79" spans="1:5" x14ac:dyDescent="0.25">
      <c r="A79" s="112"/>
      <c r="B79" s="133" t="s">
        <v>80</v>
      </c>
      <c r="C79" s="101">
        <v>590</v>
      </c>
      <c r="D79" s="156">
        <v>-760914</v>
      </c>
      <c r="E79" s="157">
        <v>-683261</v>
      </c>
    </row>
    <row r="80" spans="1:5" x14ac:dyDescent="0.25">
      <c r="A80" s="112"/>
      <c r="B80" s="133" t="s">
        <v>81</v>
      </c>
      <c r="C80" s="101">
        <v>600</v>
      </c>
      <c r="D80" s="158">
        <v>-14069</v>
      </c>
      <c r="E80" s="157">
        <v>-77653</v>
      </c>
    </row>
    <row r="81" spans="1:5" ht="15.75" thickBot="1" x14ac:dyDescent="0.3">
      <c r="A81" s="112"/>
      <c r="B81" s="159" t="s">
        <v>82</v>
      </c>
      <c r="C81" s="119">
        <v>610</v>
      </c>
      <c r="D81" s="120">
        <f>SUM(D68:D80)</f>
        <v>-733072</v>
      </c>
      <c r="E81" s="120">
        <f>SUM(E68:E80)</f>
        <v>-719003</v>
      </c>
    </row>
    <row r="82" spans="1:5" ht="19.5" thickBot="1" x14ac:dyDescent="0.35">
      <c r="A82" s="148">
        <v>2</v>
      </c>
      <c r="B82" s="108" t="s">
        <v>83</v>
      </c>
      <c r="C82" s="115"/>
      <c r="D82" s="116"/>
      <c r="E82" s="117"/>
    </row>
    <row r="83" spans="1:5" x14ac:dyDescent="0.25">
      <c r="A83" s="112"/>
      <c r="B83" s="113" t="s">
        <v>84</v>
      </c>
      <c r="C83" s="97">
        <v>620</v>
      </c>
      <c r="D83" s="130">
        <v>0</v>
      </c>
      <c r="E83" s="130">
        <v>0</v>
      </c>
    </row>
    <row r="84" spans="1:5" x14ac:dyDescent="0.25">
      <c r="A84" s="112"/>
      <c r="B84" s="100" t="s">
        <v>85</v>
      </c>
      <c r="C84" s="101">
        <v>630</v>
      </c>
      <c r="D84" s="131">
        <v>0</v>
      </c>
      <c r="E84" s="132">
        <v>0</v>
      </c>
    </row>
    <row r="85" spans="1:5" x14ac:dyDescent="0.25">
      <c r="A85" s="112"/>
      <c r="B85" s="100" t="s">
        <v>86</v>
      </c>
      <c r="C85" s="101">
        <v>640</v>
      </c>
      <c r="D85" s="131">
        <v>0</v>
      </c>
      <c r="E85" s="132">
        <v>0</v>
      </c>
    </row>
    <row r="86" spans="1:5" ht="15.75" thickBot="1" x14ac:dyDescent="0.3">
      <c r="A86" s="112"/>
      <c r="B86" s="159" t="s">
        <v>87</v>
      </c>
      <c r="C86" s="119">
        <v>650</v>
      </c>
      <c r="D86" s="120">
        <v>0</v>
      </c>
      <c r="E86" s="121">
        <v>0</v>
      </c>
    </row>
    <row r="87" spans="1:5" ht="19.5" thickBot="1" x14ac:dyDescent="0.35">
      <c r="A87" s="148">
        <v>3</v>
      </c>
      <c r="B87" s="108" t="s">
        <v>88</v>
      </c>
      <c r="C87" s="109"/>
      <c r="D87" s="116"/>
      <c r="E87" s="117"/>
    </row>
    <row r="88" spans="1:5" ht="15.75" thickBot="1" x14ac:dyDescent="0.3">
      <c r="A88" s="107" t="s">
        <v>39</v>
      </c>
      <c r="B88" s="160" t="s">
        <v>89</v>
      </c>
      <c r="C88" s="97"/>
      <c r="D88" s="129"/>
      <c r="E88" s="130"/>
    </row>
    <row r="89" spans="1:5" x14ac:dyDescent="0.25">
      <c r="A89" s="112"/>
      <c r="B89" s="100" t="s">
        <v>90</v>
      </c>
      <c r="C89" s="138">
        <v>660</v>
      </c>
      <c r="D89" s="131">
        <v>0</v>
      </c>
      <c r="E89" s="132">
        <v>0</v>
      </c>
    </row>
    <row r="90" spans="1:5" x14ac:dyDescent="0.25">
      <c r="A90" s="112"/>
      <c r="B90" s="100" t="s">
        <v>91</v>
      </c>
      <c r="C90" s="138">
        <v>670</v>
      </c>
      <c r="D90" s="131">
        <v>0</v>
      </c>
      <c r="E90" s="132">
        <v>0</v>
      </c>
    </row>
    <row r="91" spans="1:5" x14ac:dyDescent="0.25">
      <c r="A91" s="112"/>
      <c r="B91" s="100" t="s">
        <v>92</v>
      </c>
      <c r="C91" s="138">
        <v>680</v>
      </c>
      <c r="D91" s="131">
        <v>3603204</v>
      </c>
      <c r="E91" s="132">
        <v>3603204</v>
      </c>
    </row>
    <row r="92" spans="1:5" x14ac:dyDescent="0.25">
      <c r="A92" s="112"/>
      <c r="B92" s="100" t="s">
        <v>93</v>
      </c>
      <c r="C92" s="138">
        <v>690</v>
      </c>
      <c r="D92" s="131">
        <v>0</v>
      </c>
      <c r="E92" s="132">
        <v>0</v>
      </c>
    </row>
    <row r="93" spans="1:5" x14ac:dyDescent="0.25">
      <c r="A93" s="112"/>
      <c r="B93" s="100" t="s">
        <v>94</v>
      </c>
      <c r="C93" s="138">
        <v>700</v>
      </c>
      <c r="D93" s="131">
        <v>0</v>
      </c>
      <c r="E93" s="132">
        <v>0</v>
      </c>
    </row>
    <row r="94" spans="1:5" x14ac:dyDescent="0.25">
      <c r="A94" s="112"/>
      <c r="B94" s="100" t="s">
        <v>95</v>
      </c>
      <c r="C94" s="138">
        <v>710</v>
      </c>
      <c r="D94" s="131">
        <v>0</v>
      </c>
      <c r="E94" s="132">
        <v>0</v>
      </c>
    </row>
    <row r="95" spans="1:5" x14ac:dyDescent="0.25">
      <c r="A95" s="112"/>
      <c r="B95" s="100" t="s">
        <v>96</v>
      </c>
      <c r="C95" s="138">
        <v>720</v>
      </c>
      <c r="D95" s="131">
        <v>0</v>
      </c>
      <c r="E95" s="132">
        <v>0</v>
      </c>
    </row>
    <row r="96" spans="1:5" x14ac:dyDescent="0.25">
      <c r="A96" s="112"/>
      <c r="B96" s="100" t="s">
        <v>97</v>
      </c>
      <c r="C96" s="138">
        <v>730</v>
      </c>
      <c r="D96" s="131">
        <v>0</v>
      </c>
      <c r="E96" s="132">
        <v>0</v>
      </c>
    </row>
    <row r="97" spans="1:5" x14ac:dyDescent="0.25">
      <c r="A97" s="112"/>
      <c r="B97" s="100" t="s">
        <v>98</v>
      </c>
      <c r="C97" s="138">
        <v>740</v>
      </c>
      <c r="D97" s="131">
        <v>0</v>
      </c>
      <c r="E97" s="132">
        <v>0</v>
      </c>
    </row>
    <row r="98" spans="1:5" x14ac:dyDescent="0.25">
      <c r="A98" s="112"/>
      <c r="B98" s="100" t="s">
        <v>99</v>
      </c>
      <c r="C98" s="138">
        <v>750</v>
      </c>
      <c r="D98" s="131">
        <v>0</v>
      </c>
      <c r="E98" s="132">
        <v>0</v>
      </c>
    </row>
    <row r="99" spans="1:5" x14ac:dyDescent="0.25">
      <c r="A99" s="112"/>
      <c r="B99" s="100" t="s">
        <v>100</v>
      </c>
      <c r="C99" s="138">
        <v>760</v>
      </c>
      <c r="D99" s="131">
        <v>0</v>
      </c>
      <c r="E99" s="132">
        <v>0</v>
      </c>
    </row>
    <row r="100" spans="1:5" x14ac:dyDescent="0.25">
      <c r="A100" s="112"/>
      <c r="B100" s="100" t="s">
        <v>101</v>
      </c>
      <c r="C100" s="138">
        <v>770</v>
      </c>
      <c r="D100" s="131">
        <v>8926383</v>
      </c>
      <c r="E100" s="132">
        <v>8960907</v>
      </c>
    </row>
    <row r="101" spans="1:5" x14ac:dyDescent="0.25">
      <c r="A101" s="112"/>
      <c r="B101" s="161">
        <v>13</v>
      </c>
      <c r="C101" s="138">
        <v>780</v>
      </c>
      <c r="D101" s="162"/>
      <c r="E101" s="162"/>
    </row>
    <row r="102" spans="1:5" x14ac:dyDescent="0.25">
      <c r="A102" s="112"/>
      <c r="B102" s="100" t="s">
        <v>102</v>
      </c>
      <c r="C102" s="138">
        <v>790</v>
      </c>
      <c r="D102" s="131">
        <v>0</v>
      </c>
      <c r="E102" s="132">
        <v>0</v>
      </c>
    </row>
    <row r="103" spans="1:5" ht="15.75" thickBot="1" x14ac:dyDescent="0.3">
      <c r="A103" s="112"/>
      <c r="B103" s="163" t="s">
        <v>103</v>
      </c>
      <c r="C103" s="164">
        <v>800</v>
      </c>
      <c r="D103" s="120">
        <f>SUM(D89:D100)</f>
        <v>12529587</v>
      </c>
      <c r="E103" s="120">
        <f>SUM(E89:E100)</f>
        <v>12564111</v>
      </c>
    </row>
    <row r="104" spans="1:5" x14ac:dyDescent="0.25">
      <c r="A104" s="165" t="s">
        <v>47</v>
      </c>
      <c r="B104" s="166" t="s">
        <v>104</v>
      </c>
      <c r="C104" s="167"/>
      <c r="D104" s="168"/>
      <c r="E104" s="169"/>
    </row>
    <row r="105" spans="1:5" x14ac:dyDescent="0.25">
      <c r="A105" s="112"/>
      <c r="B105" s="100" t="s">
        <v>105</v>
      </c>
      <c r="C105" s="101">
        <v>810</v>
      </c>
      <c r="D105" s="131">
        <v>0</v>
      </c>
      <c r="E105" s="132">
        <v>0</v>
      </c>
    </row>
    <row r="106" spans="1:5" x14ac:dyDescent="0.25">
      <c r="A106" s="112"/>
      <c r="B106" s="100" t="s">
        <v>91</v>
      </c>
      <c r="C106" s="101">
        <v>820</v>
      </c>
      <c r="D106" s="131">
        <v>0</v>
      </c>
      <c r="E106" s="132">
        <v>0</v>
      </c>
    </row>
    <row r="107" spans="1:5" x14ac:dyDescent="0.25">
      <c r="A107" s="112"/>
      <c r="B107" s="100" t="s">
        <v>92</v>
      </c>
      <c r="C107" s="101">
        <v>830</v>
      </c>
      <c r="D107" s="131">
        <v>2500</v>
      </c>
      <c r="E107" s="132">
        <v>156759</v>
      </c>
    </row>
    <row r="108" spans="1:5" x14ac:dyDescent="0.25">
      <c r="A108" s="112"/>
      <c r="B108" s="100" t="s">
        <v>93</v>
      </c>
      <c r="C108" s="101">
        <v>840</v>
      </c>
      <c r="D108" s="131">
        <v>0</v>
      </c>
      <c r="E108" s="132">
        <v>0</v>
      </c>
    </row>
    <row r="109" spans="1:5" x14ac:dyDescent="0.25">
      <c r="A109" s="112"/>
      <c r="B109" s="100" t="s">
        <v>106</v>
      </c>
      <c r="C109" s="101">
        <v>850</v>
      </c>
      <c r="D109" s="131">
        <v>0</v>
      </c>
      <c r="E109" s="132"/>
    </row>
    <row r="110" spans="1:5" x14ac:dyDescent="0.25">
      <c r="A110" s="112"/>
      <c r="B110" s="100" t="s">
        <v>107</v>
      </c>
      <c r="C110" s="101">
        <v>860</v>
      </c>
      <c r="D110" s="131">
        <v>22010</v>
      </c>
      <c r="E110" s="132">
        <v>12926</v>
      </c>
    </row>
    <row r="111" spans="1:5" x14ac:dyDescent="0.25">
      <c r="A111" s="112"/>
      <c r="B111" s="100" t="s">
        <v>96</v>
      </c>
      <c r="C111" s="101">
        <v>870</v>
      </c>
      <c r="D111" s="131">
        <v>0</v>
      </c>
      <c r="E111" s="132">
        <v>0</v>
      </c>
    </row>
    <row r="112" spans="1:5" x14ac:dyDescent="0.25">
      <c r="A112" s="112"/>
      <c r="B112" s="100" t="s">
        <v>97</v>
      </c>
      <c r="C112" s="101">
        <v>880</v>
      </c>
      <c r="D112" s="131">
        <v>0</v>
      </c>
      <c r="E112" s="132">
        <v>0</v>
      </c>
    </row>
    <row r="113" spans="1:5" x14ac:dyDescent="0.25">
      <c r="A113" s="112"/>
      <c r="B113" s="100" t="s">
        <v>98</v>
      </c>
      <c r="C113" s="101">
        <v>890</v>
      </c>
      <c r="D113" s="131">
        <v>0</v>
      </c>
      <c r="E113" s="132">
        <v>0</v>
      </c>
    </row>
    <row r="114" spans="1:5" x14ac:dyDescent="0.25">
      <c r="A114" s="112"/>
      <c r="B114" s="100" t="s">
        <v>108</v>
      </c>
      <c r="C114" s="101">
        <v>900</v>
      </c>
      <c r="D114" s="131">
        <v>102151</v>
      </c>
      <c r="E114" s="132">
        <v>89488</v>
      </c>
    </row>
    <row r="115" spans="1:5" x14ac:dyDescent="0.25">
      <c r="A115" s="112"/>
      <c r="B115" s="100" t="s">
        <v>100</v>
      </c>
      <c r="C115" s="101">
        <v>910</v>
      </c>
      <c r="D115" s="131">
        <v>12916</v>
      </c>
      <c r="E115" s="132">
        <v>10508</v>
      </c>
    </row>
    <row r="116" spans="1:5" x14ac:dyDescent="0.25">
      <c r="A116" s="112"/>
      <c r="B116" s="100" t="s">
        <v>101</v>
      </c>
      <c r="C116" s="101">
        <v>920</v>
      </c>
      <c r="D116" s="131">
        <v>193487</v>
      </c>
      <c r="E116" s="132">
        <v>773946</v>
      </c>
    </row>
    <row r="117" spans="1:5" x14ac:dyDescent="0.25">
      <c r="A117" s="112"/>
      <c r="B117" s="161">
        <v>13</v>
      </c>
      <c r="C117" s="101">
        <v>930</v>
      </c>
      <c r="D117" s="162"/>
      <c r="E117" s="162"/>
    </row>
    <row r="118" spans="1:5" x14ac:dyDescent="0.25">
      <c r="A118" s="112"/>
      <c r="B118" s="100" t="s">
        <v>102</v>
      </c>
      <c r="C118" s="101">
        <v>940</v>
      </c>
      <c r="D118" s="131">
        <v>0</v>
      </c>
      <c r="E118" s="132">
        <v>0</v>
      </c>
    </row>
    <row r="119" spans="1:5" x14ac:dyDescent="0.25">
      <c r="A119" s="112"/>
      <c r="B119" s="100" t="s">
        <v>109</v>
      </c>
      <c r="C119" s="101">
        <v>950</v>
      </c>
      <c r="D119" s="131">
        <v>60966</v>
      </c>
      <c r="E119" s="132">
        <v>41099</v>
      </c>
    </row>
    <row r="120" spans="1:5" x14ac:dyDescent="0.25">
      <c r="A120" s="112"/>
      <c r="B120" s="100" t="s">
        <v>110</v>
      </c>
      <c r="C120" s="101">
        <v>960</v>
      </c>
      <c r="D120" s="131">
        <v>0</v>
      </c>
      <c r="E120" s="132">
        <v>0</v>
      </c>
    </row>
    <row r="121" spans="1:5" x14ac:dyDescent="0.25">
      <c r="A121" s="112"/>
      <c r="B121" s="154" t="s">
        <v>21</v>
      </c>
      <c r="C121" s="155">
        <v>970</v>
      </c>
      <c r="D121" s="152">
        <f>SUM(D105:D120)</f>
        <v>394030</v>
      </c>
      <c r="E121" s="152">
        <f>SUM(E105:E120)</f>
        <v>1084726</v>
      </c>
    </row>
    <row r="122" spans="1:5" ht="15.75" thickBot="1" x14ac:dyDescent="0.3">
      <c r="A122" s="170"/>
      <c r="B122" s="171" t="s">
        <v>111</v>
      </c>
      <c r="C122" s="172">
        <v>980</v>
      </c>
      <c r="D122" s="173">
        <f>SUM(D103,D121)</f>
        <v>12923617</v>
      </c>
      <c r="E122" s="173">
        <f>SUM(E103,E121)</f>
        <v>13648837</v>
      </c>
    </row>
    <row r="123" spans="1:5" ht="15.75" thickBot="1" x14ac:dyDescent="0.3">
      <c r="A123" s="174"/>
      <c r="B123" s="175" t="s">
        <v>66</v>
      </c>
      <c r="C123" s="176">
        <v>990</v>
      </c>
      <c r="D123" s="177">
        <f>SUM(D81,D122)</f>
        <v>12190545</v>
      </c>
      <c r="E123" s="177">
        <f>SUM(E81,E122)</f>
        <v>12929834</v>
      </c>
    </row>
    <row r="124" spans="1:5" x14ac:dyDescent="0.25">
      <c r="A124" s="178" t="s">
        <v>112</v>
      </c>
      <c r="B124" s="178"/>
      <c r="C124" s="178"/>
      <c r="D124" s="179"/>
      <c r="E124" s="180"/>
    </row>
    <row r="125" spans="1:5" x14ac:dyDescent="0.25">
      <c r="A125" s="179"/>
      <c r="B125" s="179"/>
      <c r="C125" s="179"/>
      <c r="D125" s="179"/>
      <c r="E125" s="179"/>
    </row>
  </sheetData>
  <mergeCells count="1"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D13" sqref="D13"/>
    </sheetView>
  </sheetViews>
  <sheetFormatPr defaultRowHeight="15" x14ac:dyDescent="0.25"/>
  <cols>
    <col min="1" max="1" width="3.625" customWidth="1"/>
    <col min="2" max="2" width="47.875" customWidth="1"/>
    <col min="3" max="3" width="6.625" customWidth="1"/>
    <col min="4" max="4" width="13.625" customWidth="1"/>
    <col min="5" max="5" width="13.125" customWidth="1"/>
  </cols>
  <sheetData>
    <row r="2" spans="2:5" x14ac:dyDescent="0.25">
      <c r="B2" s="1" t="s">
        <v>113</v>
      </c>
    </row>
    <row r="6" spans="2:5" ht="18.75" x14ac:dyDescent="0.25">
      <c r="B6" s="182" t="s">
        <v>114</v>
      </c>
      <c r="C6" s="182"/>
      <c r="D6" s="182"/>
      <c r="E6" s="182"/>
    </row>
    <row r="7" spans="2:5" ht="16.5" thickBot="1" x14ac:dyDescent="0.3">
      <c r="B7" s="183" t="s">
        <v>170</v>
      </c>
      <c r="C7" s="183"/>
      <c r="D7" s="183"/>
      <c r="E7" s="183"/>
    </row>
    <row r="8" spans="2:5" ht="16.5" thickBot="1" x14ac:dyDescent="0.3">
      <c r="B8" s="2"/>
      <c r="C8" s="3" t="s">
        <v>3</v>
      </c>
      <c r="D8" s="4">
        <v>42643</v>
      </c>
      <c r="E8" s="4">
        <v>42369</v>
      </c>
    </row>
    <row r="9" spans="2:5" ht="15.75" x14ac:dyDescent="0.25">
      <c r="B9" s="5" t="s">
        <v>115</v>
      </c>
      <c r="C9" s="6">
        <v>10</v>
      </c>
      <c r="D9" s="7">
        <v>859773</v>
      </c>
      <c r="E9" s="8">
        <v>1119801</v>
      </c>
    </row>
    <row r="10" spans="2:5" ht="15.75" x14ac:dyDescent="0.25">
      <c r="B10" s="5" t="s">
        <v>116</v>
      </c>
      <c r="C10" s="6">
        <v>20</v>
      </c>
      <c r="D10" s="9">
        <v>756121</v>
      </c>
      <c r="E10" s="10">
        <v>1023914</v>
      </c>
    </row>
    <row r="11" spans="2:5" ht="15.75" x14ac:dyDescent="0.25">
      <c r="B11" s="11" t="s">
        <v>117</v>
      </c>
      <c r="C11" s="12">
        <v>30</v>
      </c>
      <c r="D11" s="7">
        <f>SUM(D9-D10)</f>
        <v>103652</v>
      </c>
      <c r="E11" s="8">
        <f>SUM(E9-E10)</f>
        <v>95887</v>
      </c>
    </row>
    <row r="12" spans="2:5" ht="15.75" x14ac:dyDescent="0.25">
      <c r="B12" s="5" t="s">
        <v>118</v>
      </c>
      <c r="C12" s="6">
        <v>40</v>
      </c>
      <c r="D12" s="9"/>
      <c r="E12" s="10"/>
    </row>
    <row r="13" spans="2:5" ht="15.75" x14ac:dyDescent="0.25">
      <c r="B13" s="5" t="s">
        <v>119</v>
      </c>
      <c r="C13" s="6">
        <v>50</v>
      </c>
      <c r="D13" s="9">
        <v>59169</v>
      </c>
      <c r="E13" s="10">
        <v>83839</v>
      </c>
    </row>
    <row r="14" spans="2:5" ht="15.75" x14ac:dyDescent="0.25">
      <c r="B14" s="5" t="s">
        <v>120</v>
      </c>
      <c r="C14" s="6">
        <v>60</v>
      </c>
      <c r="D14" s="9">
        <v>580460</v>
      </c>
      <c r="E14" s="10">
        <v>791050</v>
      </c>
    </row>
    <row r="15" spans="2:5" ht="15.75" x14ac:dyDescent="0.25">
      <c r="B15" s="5" t="s">
        <v>121</v>
      </c>
      <c r="C15" s="6">
        <v>70</v>
      </c>
      <c r="D15" s="9">
        <v>580460</v>
      </c>
      <c r="E15" s="10">
        <v>791050</v>
      </c>
    </row>
    <row r="16" spans="2:5" ht="15.75" x14ac:dyDescent="0.25">
      <c r="B16" s="5" t="s">
        <v>122</v>
      </c>
      <c r="C16" s="6">
        <v>80</v>
      </c>
      <c r="D16" s="9">
        <v>0</v>
      </c>
      <c r="E16" s="10">
        <v>0</v>
      </c>
    </row>
    <row r="17" spans="2:5" ht="15.75" x14ac:dyDescent="0.25">
      <c r="B17" s="5" t="s">
        <v>123</v>
      </c>
      <c r="C17" s="6">
        <v>90</v>
      </c>
      <c r="D17" s="9">
        <v>0</v>
      </c>
      <c r="E17" s="10">
        <v>0</v>
      </c>
    </row>
    <row r="18" spans="2:5" ht="15.75" x14ac:dyDescent="0.25">
      <c r="B18" s="5" t="s">
        <v>124</v>
      </c>
      <c r="C18" s="6">
        <v>100</v>
      </c>
      <c r="D18" s="9"/>
      <c r="E18" s="10"/>
    </row>
    <row r="19" spans="2:5" ht="15.75" x14ac:dyDescent="0.25">
      <c r="B19" s="5" t="s">
        <v>125</v>
      </c>
      <c r="C19" s="6">
        <v>110</v>
      </c>
      <c r="D19" s="9">
        <v>0</v>
      </c>
      <c r="E19" s="10">
        <v>0</v>
      </c>
    </row>
    <row r="20" spans="2:5" ht="15.75" x14ac:dyDescent="0.25">
      <c r="B20" s="5" t="s">
        <v>126</v>
      </c>
      <c r="C20" s="6">
        <v>120</v>
      </c>
      <c r="D20" s="9">
        <v>57700</v>
      </c>
      <c r="E20" s="10">
        <v>88850</v>
      </c>
    </row>
    <row r="21" spans="2:5" ht="15.75" x14ac:dyDescent="0.25">
      <c r="B21" s="11" t="s">
        <v>127</v>
      </c>
      <c r="C21" s="12">
        <v>130</v>
      </c>
      <c r="D21" s="7">
        <f>SUM(D11-D12-D13+D14-D15+D18-D20)</f>
        <v>-13217</v>
      </c>
      <c r="E21" s="7">
        <f>SUM(E11-E12-E13+E14-E15+E18-E20)</f>
        <v>-76802</v>
      </c>
    </row>
    <row r="22" spans="2:5" ht="15.75" x14ac:dyDescent="0.25">
      <c r="B22" s="5" t="s">
        <v>128</v>
      </c>
      <c r="C22" s="6">
        <v>140</v>
      </c>
      <c r="D22" s="9">
        <v>0</v>
      </c>
      <c r="E22" s="10">
        <v>0</v>
      </c>
    </row>
    <row r="23" spans="2:5" ht="15.75" x14ac:dyDescent="0.25">
      <c r="B23" s="5" t="s">
        <v>129</v>
      </c>
      <c r="C23" s="6">
        <v>150</v>
      </c>
      <c r="D23" s="9">
        <v>0</v>
      </c>
      <c r="E23" s="10">
        <v>0</v>
      </c>
    </row>
    <row r="24" spans="2:5" ht="15.75" x14ac:dyDescent="0.25">
      <c r="B24" s="11" t="s">
        <v>130</v>
      </c>
      <c r="C24" s="12">
        <v>160</v>
      </c>
      <c r="D24" s="7">
        <f>SUM(D21)</f>
        <v>-13217</v>
      </c>
      <c r="E24" s="13">
        <f>SUM(E21)</f>
        <v>-76802</v>
      </c>
    </row>
    <row r="25" spans="2:5" ht="15.75" x14ac:dyDescent="0.25">
      <c r="B25" s="5" t="s">
        <v>131</v>
      </c>
      <c r="C25" s="6">
        <v>170</v>
      </c>
      <c r="D25" s="14"/>
      <c r="E25" s="15"/>
    </row>
    <row r="26" spans="2:5" ht="15.75" x14ac:dyDescent="0.25">
      <c r="B26" s="5" t="s">
        <v>132</v>
      </c>
      <c r="C26" s="6">
        <v>180</v>
      </c>
      <c r="D26" s="9">
        <v>-852</v>
      </c>
      <c r="E26" s="16">
        <v>-851</v>
      </c>
    </row>
    <row r="27" spans="2:5" ht="16.5" thickBot="1" x14ac:dyDescent="0.3">
      <c r="B27" s="17" t="s">
        <v>133</v>
      </c>
      <c r="C27" s="18">
        <v>190</v>
      </c>
      <c r="D27" s="19">
        <f>SUM(D24+D26)</f>
        <v>-14069</v>
      </c>
      <c r="E27" s="19">
        <f>SUM(E24+E26)</f>
        <v>-77653</v>
      </c>
    </row>
    <row r="28" spans="2:5" ht="15.75" x14ac:dyDescent="0.25">
      <c r="B28" s="20"/>
      <c r="C28" s="21"/>
      <c r="D28" s="22"/>
      <c r="E28" s="22"/>
    </row>
    <row r="29" spans="2:5" x14ac:dyDescent="0.25">
      <c r="B29" s="184" t="s">
        <v>134</v>
      </c>
      <c r="C29" s="184"/>
      <c r="D29" s="184"/>
      <c r="E29" s="184"/>
    </row>
  </sheetData>
  <mergeCells count="3">
    <mergeCell ref="B6:E6"/>
    <mergeCell ref="B7:E7"/>
    <mergeCell ref="B29:E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19" workbookViewId="0">
      <selection activeCell="D15" sqref="D15"/>
    </sheetView>
  </sheetViews>
  <sheetFormatPr defaultRowHeight="15" x14ac:dyDescent="0.25"/>
  <cols>
    <col min="1" max="1" width="6.125" customWidth="1"/>
    <col min="2" max="2" width="36.625" customWidth="1"/>
    <col min="6" max="6" width="12.125" customWidth="1"/>
  </cols>
  <sheetData>
    <row r="1" spans="1:6" x14ac:dyDescent="0.25">
      <c r="A1" s="23"/>
      <c r="B1" s="24" t="s">
        <v>135</v>
      </c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ht="19.5" thickBot="1" x14ac:dyDescent="0.3">
      <c r="A3" s="194" t="s">
        <v>171</v>
      </c>
      <c r="B3" s="194"/>
      <c r="C3" s="194"/>
      <c r="D3" s="194"/>
      <c r="E3" s="194"/>
      <c r="F3" s="194"/>
    </row>
    <row r="4" spans="1:6" ht="15.75" thickBot="1" x14ac:dyDescent="0.3">
      <c r="A4" s="195"/>
      <c r="B4" s="196"/>
      <c r="C4" s="197" t="s">
        <v>136</v>
      </c>
      <c r="D4" s="198"/>
      <c r="E4" s="197" t="s">
        <v>137</v>
      </c>
      <c r="F4" s="198"/>
    </row>
    <row r="5" spans="1:6" x14ac:dyDescent="0.25">
      <c r="A5" s="199" t="s">
        <v>138</v>
      </c>
      <c r="B5" s="200"/>
      <c r="C5" s="29" t="s">
        <v>139</v>
      </c>
      <c r="D5" s="30" t="s">
        <v>140</v>
      </c>
      <c r="E5" s="29" t="s">
        <v>139</v>
      </c>
      <c r="F5" s="30" t="s">
        <v>140</v>
      </c>
    </row>
    <row r="6" spans="1:6" ht="24.75" x14ac:dyDescent="0.25">
      <c r="A6" s="31">
        <v>1</v>
      </c>
      <c r="B6" s="32" t="s">
        <v>141</v>
      </c>
      <c r="C6" s="33">
        <v>985081</v>
      </c>
      <c r="D6" s="34"/>
      <c r="E6" s="33">
        <v>1347116</v>
      </c>
      <c r="F6" s="34"/>
    </row>
    <row r="7" spans="1:6" x14ac:dyDescent="0.25">
      <c r="A7" s="31">
        <v>2</v>
      </c>
      <c r="B7" s="35" t="s">
        <v>142</v>
      </c>
      <c r="C7" s="33"/>
      <c r="D7" s="34">
        <v>306633</v>
      </c>
      <c r="E7" s="36"/>
      <c r="F7" s="37">
        <v>429861</v>
      </c>
    </row>
    <row r="8" spans="1:6" ht="24.75" x14ac:dyDescent="0.25">
      <c r="A8" s="38">
        <v>3</v>
      </c>
      <c r="B8" s="35" t="s">
        <v>143</v>
      </c>
      <c r="C8" s="33"/>
      <c r="D8" s="34">
        <v>155112</v>
      </c>
      <c r="E8" s="36"/>
      <c r="F8" s="37">
        <v>205905</v>
      </c>
    </row>
    <row r="9" spans="1:6" x14ac:dyDescent="0.25">
      <c r="A9" s="38">
        <v>4</v>
      </c>
      <c r="B9" s="39" t="s">
        <v>144</v>
      </c>
      <c r="C9" s="33"/>
      <c r="D9" s="34"/>
      <c r="E9" s="36"/>
      <c r="F9" s="37"/>
    </row>
    <row r="10" spans="1:6" x14ac:dyDescent="0.25">
      <c r="A10" s="31">
        <v>5</v>
      </c>
      <c r="B10" s="39" t="s">
        <v>145</v>
      </c>
      <c r="C10" s="40"/>
      <c r="D10" s="41"/>
      <c r="E10" s="36"/>
      <c r="F10" s="37"/>
    </row>
    <row r="11" spans="1:6" x14ac:dyDescent="0.25">
      <c r="A11" s="31">
        <v>6</v>
      </c>
      <c r="B11" s="42" t="s">
        <v>146</v>
      </c>
      <c r="C11" s="33"/>
      <c r="D11" s="34">
        <v>1427</v>
      </c>
      <c r="E11" s="36"/>
      <c r="F11" s="37">
        <v>1927</v>
      </c>
    </row>
    <row r="12" spans="1:6" x14ac:dyDescent="0.25">
      <c r="A12" s="38">
        <v>7</v>
      </c>
      <c r="B12" s="39" t="s">
        <v>147</v>
      </c>
      <c r="C12" s="33"/>
      <c r="D12" s="34">
        <v>354238</v>
      </c>
      <c r="E12" s="36"/>
      <c r="F12" s="37">
        <v>464918</v>
      </c>
    </row>
    <row r="13" spans="1:6" x14ac:dyDescent="0.25">
      <c r="A13" s="38">
        <v>8</v>
      </c>
      <c r="B13" s="39" t="s">
        <v>148</v>
      </c>
      <c r="C13" s="33"/>
      <c r="D13" s="34"/>
      <c r="E13" s="36"/>
      <c r="F13" s="37"/>
    </row>
    <row r="14" spans="1:6" x14ac:dyDescent="0.25">
      <c r="A14" s="38">
        <v>9</v>
      </c>
      <c r="B14" s="39"/>
      <c r="C14" s="33"/>
      <c r="D14" s="34"/>
      <c r="E14" s="36"/>
      <c r="F14" s="37"/>
    </row>
    <row r="15" spans="1:6" ht="15.75" thickBot="1" x14ac:dyDescent="0.3">
      <c r="A15" s="43"/>
      <c r="B15" s="44" t="s">
        <v>149</v>
      </c>
      <c r="C15" s="45">
        <f>SUM(C6:C14)</f>
        <v>985081</v>
      </c>
      <c r="D15" s="45">
        <f>SUM(D6:D14)</f>
        <v>817410</v>
      </c>
      <c r="E15" s="45">
        <f>SUM(E6:E13)</f>
        <v>1347116</v>
      </c>
      <c r="F15" s="45">
        <f>SUM(F6:F13)</f>
        <v>1102611</v>
      </c>
    </row>
    <row r="16" spans="1:6" ht="15.75" thickBot="1" x14ac:dyDescent="0.3">
      <c r="A16" s="46" t="s">
        <v>5</v>
      </c>
      <c r="B16" s="47" t="s">
        <v>150</v>
      </c>
      <c r="C16" s="48">
        <f>SUM(C15-D15)</f>
        <v>167671</v>
      </c>
      <c r="D16" s="49"/>
      <c r="E16" s="48">
        <f>SUM(E15-F15)</f>
        <v>244505</v>
      </c>
      <c r="F16" s="50"/>
    </row>
    <row r="17" spans="1:6" ht="15.75" thickBot="1" x14ac:dyDescent="0.3">
      <c r="A17" s="51"/>
      <c r="B17" s="51"/>
      <c r="C17" s="52"/>
      <c r="D17" s="52"/>
      <c r="E17" s="52"/>
      <c r="F17" s="53"/>
    </row>
    <row r="18" spans="1:6" ht="15.75" thickBot="1" x14ac:dyDescent="0.3">
      <c r="A18" s="46"/>
      <c r="B18" s="47"/>
      <c r="C18" s="190" t="s">
        <v>136</v>
      </c>
      <c r="D18" s="191"/>
      <c r="E18" s="190" t="s">
        <v>137</v>
      </c>
      <c r="F18" s="191"/>
    </row>
    <row r="19" spans="1:6" x14ac:dyDescent="0.25">
      <c r="A19" s="188" t="s">
        <v>151</v>
      </c>
      <c r="B19" s="189"/>
      <c r="C19" s="54" t="s">
        <v>139</v>
      </c>
      <c r="D19" s="55" t="s">
        <v>140</v>
      </c>
      <c r="E19" s="54" t="s">
        <v>139</v>
      </c>
      <c r="F19" s="56" t="s">
        <v>140</v>
      </c>
    </row>
    <row r="20" spans="1:6" x14ac:dyDescent="0.25">
      <c r="A20" s="36">
        <v>3</v>
      </c>
      <c r="B20" s="39" t="s">
        <v>152</v>
      </c>
      <c r="C20" s="33"/>
      <c r="D20" s="57"/>
      <c r="E20" s="36"/>
      <c r="F20" s="37">
        <v>34245</v>
      </c>
    </row>
    <row r="21" spans="1:6" x14ac:dyDescent="0.25">
      <c r="A21" s="36">
        <v>5</v>
      </c>
      <c r="B21" s="39" t="s">
        <v>153</v>
      </c>
      <c r="C21" s="40"/>
      <c r="D21" s="58"/>
      <c r="E21" s="36"/>
      <c r="F21" s="37"/>
    </row>
    <row r="22" spans="1:6" ht="15.75" thickBot="1" x14ac:dyDescent="0.3">
      <c r="A22" s="43"/>
      <c r="B22" s="44" t="s">
        <v>149</v>
      </c>
      <c r="C22" s="59">
        <v>0</v>
      </c>
      <c r="D22" s="60">
        <f>SUM(D20)</f>
        <v>0</v>
      </c>
      <c r="E22" s="59"/>
      <c r="F22" s="61">
        <f>SUM(F20:F21)</f>
        <v>34245</v>
      </c>
    </row>
    <row r="23" spans="1:6" ht="27" thickBot="1" x14ac:dyDescent="0.3">
      <c r="A23" s="62" t="s">
        <v>47</v>
      </c>
      <c r="B23" s="63" t="s">
        <v>154</v>
      </c>
      <c r="C23" s="64">
        <f>SUM(C22-D22)</f>
        <v>0</v>
      </c>
      <c r="D23" s="64"/>
      <c r="E23" s="64">
        <f t="shared" ref="E23" si="0">SUM(E22-F22)</f>
        <v>-34245</v>
      </c>
      <c r="F23" s="50"/>
    </row>
    <row r="24" spans="1:6" ht="15.75" thickBot="1" x14ac:dyDescent="0.3">
      <c r="A24" s="65"/>
      <c r="B24" s="51"/>
      <c r="C24" s="52"/>
      <c r="D24" s="52"/>
      <c r="E24" s="66"/>
      <c r="F24" s="67"/>
    </row>
    <row r="25" spans="1:6" ht="15.75" thickBot="1" x14ac:dyDescent="0.3">
      <c r="A25" s="68"/>
      <c r="B25" s="69"/>
      <c r="C25" s="190" t="s">
        <v>136</v>
      </c>
      <c r="D25" s="191"/>
      <c r="E25" s="190" t="s">
        <v>137</v>
      </c>
      <c r="F25" s="191"/>
    </row>
    <row r="26" spans="1:6" x14ac:dyDescent="0.25">
      <c r="A26" s="70"/>
      <c r="B26" s="71" t="s">
        <v>155</v>
      </c>
      <c r="C26" s="72" t="s">
        <v>139</v>
      </c>
      <c r="D26" s="73" t="s">
        <v>140</v>
      </c>
      <c r="E26" s="72" t="s">
        <v>139</v>
      </c>
      <c r="F26" s="73" t="s">
        <v>140</v>
      </c>
    </row>
    <row r="27" spans="1:6" x14ac:dyDescent="0.25">
      <c r="A27" s="36">
        <v>3</v>
      </c>
      <c r="B27" s="39" t="s">
        <v>156</v>
      </c>
      <c r="C27" s="33"/>
      <c r="D27" s="34"/>
      <c r="E27" s="36"/>
      <c r="F27" s="37"/>
    </row>
    <row r="28" spans="1:6" x14ac:dyDescent="0.25">
      <c r="A28" s="36">
        <v>4</v>
      </c>
      <c r="B28" s="39" t="s">
        <v>157</v>
      </c>
      <c r="C28" s="33"/>
      <c r="D28" s="34">
        <v>154259</v>
      </c>
      <c r="E28" s="36"/>
      <c r="F28" s="37">
        <v>161107</v>
      </c>
    </row>
    <row r="29" spans="1:6" x14ac:dyDescent="0.25">
      <c r="A29" s="36">
        <v>7</v>
      </c>
      <c r="B29" s="39" t="s">
        <v>158</v>
      </c>
      <c r="C29" s="33"/>
      <c r="D29" s="34">
        <v>62669</v>
      </c>
      <c r="E29" s="36"/>
      <c r="F29" s="37"/>
    </row>
    <row r="30" spans="1:6" x14ac:dyDescent="0.25">
      <c r="A30" s="36">
        <v>8</v>
      </c>
      <c r="B30" s="39" t="s">
        <v>172</v>
      </c>
      <c r="C30" s="33"/>
      <c r="D30" s="34">
        <v>3600</v>
      </c>
      <c r="E30" s="36"/>
      <c r="F30" s="37"/>
    </row>
    <row r="31" spans="1:6" x14ac:dyDescent="0.25">
      <c r="A31" s="36"/>
      <c r="B31" s="39"/>
      <c r="C31" s="33"/>
      <c r="D31" s="34"/>
      <c r="E31" s="36"/>
      <c r="F31" s="37"/>
    </row>
    <row r="32" spans="1:6" ht="15.75" thickBot="1" x14ac:dyDescent="0.3">
      <c r="A32" s="43"/>
      <c r="B32" s="44" t="s">
        <v>149</v>
      </c>
      <c r="C32" s="59">
        <f>SUM(C28:C30)</f>
        <v>0</v>
      </c>
      <c r="D32" s="61">
        <f>SUM(D27:D30)</f>
        <v>220528</v>
      </c>
      <c r="E32" s="59">
        <f>SUM(E27:E30)</f>
        <v>0</v>
      </c>
      <c r="F32" s="59">
        <f>SUM(F27:F30)</f>
        <v>161107</v>
      </c>
    </row>
    <row r="33" spans="1:6" ht="15.75" thickBot="1" x14ac:dyDescent="0.3">
      <c r="A33" s="62" t="s">
        <v>22</v>
      </c>
      <c r="B33" s="74" t="s">
        <v>159</v>
      </c>
      <c r="C33" s="64">
        <f>SUM(C32-D32)</f>
        <v>-220528</v>
      </c>
      <c r="D33" s="49"/>
      <c r="E33" s="64">
        <f>SUM(E32-F32)</f>
        <v>-161107</v>
      </c>
      <c r="F33" s="50"/>
    </row>
    <row r="34" spans="1:6" ht="15.75" thickBot="1" x14ac:dyDescent="0.3">
      <c r="A34" s="51"/>
      <c r="B34" s="51"/>
      <c r="C34" s="52"/>
      <c r="D34" s="52"/>
      <c r="E34" s="66"/>
      <c r="F34" s="66"/>
    </row>
    <row r="35" spans="1:6" ht="15.75" thickBot="1" x14ac:dyDescent="0.3">
      <c r="A35" s="192" t="s">
        <v>160</v>
      </c>
      <c r="B35" s="193"/>
      <c r="C35" s="190" t="s">
        <v>136</v>
      </c>
      <c r="D35" s="191"/>
      <c r="E35" s="190" t="s">
        <v>137</v>
      </c>
      <c r="F35" s="191"/>
    </row>
    <row r="36" spans="1:6" ht="15.75" thickBot="1" x14ac:dyDescent="0.3">
      <c r="A36" s="75"/>
      <c r="B36" s="76" t="s">
        <v>161</v>
      </c>
      <c r="C36" s="185" t="s">
        <v>162</v>
      </c>
      <c r="D36" s="186"/>
      <c r="E36" s="185" t="s">
        <v>162</v>
      </c>
      <c r="F36" s="186"/>
    </row>
    <row r="37" spans="1:6" x14ac:dyDescent="0.25">
      <c r="A37" s="77" t="s">
        <v>5</v>
      </c>
      <c r="B37" s="78" t="s">
        <v>163</v>
      </c>
      <c r="C37" s="79">
        <f>SUM(C16)</f>
        <v>167671</v>
      </c>
      <c r="D37" s="80"/>
      <c r="E37" s="79">
        <f>SUM(E16)</f>
        <v>244505</v>
      </c>
      <c r="F37" s="81"/>
    </row>
    <row r="38" spans="1:6" x14ac:dyDescent="0.25">
      <c r="A38" s="77" t="s">
        <v>47</v>
      </c>
      <c r="B38" s="78" t="s">
        <v>164</v>
      </c>
      <c r="C38" s="82">
        <f>SUM(C23)</f>
        <v>0</v>
      </c>
      <c r="D38" s="83"/>
      <c r="E38" s="82">
        <f>SUM(E23)</f>
        <v>-34245</v>
      </c>
      <c r="F38" s="83"/>
    </row>
    <row r="39" spans="1:6" x14ac:dyDescent="0.25">
      <c r="A39" s="77" t="s">
        <v>47</v>
      </c>
      <c r="B39" s="78" t="s">
        <v>165</v>
      </c>
      <c r="C39" s="82">
        <f>SUM(C33)</f>
        <v>-220528</v>
      </c>
      <c r="D39" s="83"/>
      <c r="E39" s="82">
        <f>SUM(E33)</f>
        <v>-161107</v>
      </c>
      <c r="F39" s="83"/>
    </row>
    <row r="40" spans="1:6" x14ac:dyDescent="0.25">
      <c r="A40" s="77" t="s">
        <v>24</v>
      </c>
      <c r="B40" s="78" t="s">
        <v>166</v>
      </c>
      <c r="C40" s="82">
        <f>SUM(C37:C39)</f>
        <v>-52857</v>
      </c>
      <c r="D40" s="82">
        <f t="shared" ref="D40:E40" si="1">SUM(D37:D39)</f>
        <v>0</v>
      </c>
      <c r="E40" s="82">
        <f t="shared" si="1"/>
        <v>49153</v>
      </c>
      <c r="F40" s="83"/>
    </row>
    <row r="41" spans="1:6" x14ac:dyDescent="0.25">
      <c r="A41" s="77" t="s">
        <v>26</v>
      </c>
      <c r="B41" s="78" t="s">
        <v>167</v>
      </c>
      <c r="C41" s="82">
        <f>SUM(E42)</f>
        <v>140745</v>
      </c>
      <c r="D41" s="83"/>
      <c r="E41" s="36">
        <v>91592</v>
      </c>
      <c r="F41" s="83"/>
    </row>
    <row r="42" spans="1:6" ht="15.75" thickBot="1" x14ac:dyDescent="0.3">
      <c r="A42" s="25" t="s">
        <v>168</v>
      </c>
      <c r="B42" s="26" t="s">
        <v>169</v>
      </c>
      <c r="C42" s="27">
        <f>SUM(C16,C33,C23,C41)</f>
        <v>87888</v>
      </c>
      <c r="D42" s="27">
        <f>SUM(D16,D33,D23,D41)</f>
        <v>0</v>
      </c>
      <c r="E42" s="27">
        <f>SUM(E16,E33,E23,E41)</f>
        <v>140745</v>
      </c>
      <c r="F42" s="28"/>
    </row>
    <row r="43" spans="1:6" x14ac:dyDescent="0.25">
      <c r="A43" s="77"/>
      <c r="B43" s="78"/>
      <c r="C43" s="82"/>
      <c r="D43" s="83"/>
      <c r="E43" s="36"/>
      <c r="F43" s="83"/>
    </row>
    <row r="44" spans="1:6" ht="15.75" thickBot="1" x14ac:dyDescent="0.3">
      <c r="A44" s="25"/>
      <c r="B44" s="26"/>
      <c r="C44" s="27"/>
      <c r="D44" s="27"/>
      <c r="E44" s="27"/>
      <c r="F44" s="28"/>
    </row>
    <row r="45" spans="1:6" ht="15.75" thickBot="1" x14ac:dyDescent="0.3">
      <c r="A45" s="187" t="s">
        <v>112</v>
      </c>
      <c r="B45" s="187"/>
      <c r="C45" s="187"/>
      <c r="D45" s="187"/>
      <c r="E45" s="187"/>
      <c r="F45" s="84"/>
    </row>
  </sheetData>
  <mergeCells count="16">
    <mergeCell ref="C18:D18"/>
    <mergeCell ref="E18:F18"/>
    <mergeCell ref="A3:F3"/>
    <mergeCell ref="A4:B4"/>
    <mergeCell ref="C4:D4"/>
    <mergeCell ref="E4:F4"/>
    <mergeCell ref="A5:B5"/>
    <mergeCell ref="C36:D36"/>
    <mergeCell ref="E36:F36"/>
    <mergeCell ref="A45:E45"/>
    <mergeCell ref="A19:B19"/>
    <mergeCell ref="C25:D25"/>
    <mergeCell ref="E25:F25"/>
    <mergeCell ref="A35:B35"/>
    <mergeCell ref="C35:D35"/>
    <mergeCell ref="E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3.cet.</vt:lpstr>
      <vt:lpstr>PZ</vt:lpstr>
      <vt:lpstr>NP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2016-08-10T12:22:55Z</cp:lastPrinted>
  <dcterms:created xsi:type="dcterms:W3CDTF">2016-08-10T12:13:12Z</dcterms:created>
  <dcterms:modified xsi:type="dcterms:W3CDTF">2016-10-18T06:37:44Z</dcterms:modified>
</cp:coreProperties>
</file>