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Bilance 3.cet." sheetId="3" r:id="rId1"/>
    <sheet name="PZ 3.cet." sheetId="4" r:id="rId2"/>
    <sheet name="NP 3.cet." sheetId="1" r:id="rId3"/>
  </sheets>
  <externalReferences>
    <externalReference r:id="rId4"/>
  </externalReferences>
  <definedNames>
    <definedName name="Akc_D22">'[1]Vērtspapīri  un līdzdal.'!$D$22</definedName>
    <definedName name="Akc_D38">'[1]Vērtspapīri  un līdzdal.'!$D$38</definedName>
    <definedName name="Akc_D54">'[1]Vērtspapīri  un līdzdal.'!$D$54</definedName>
    <definedName name="Akc_D6">'[1]Vērtspapīri  un līdzdal.'!$D$6</definedName>
    <definedName name="Akc_E22">'[1]Vērtspapīri  un līdzdal.'!$E$22</definedName>
    <definedName name="Akc_E38">'[1]Vērtspapīri  un līdzdal.'!$E$38</definedName>
    <definedName name="Akc_E54">'[1]Vērtspapīri  un līdzdal.'!$E$54</definedName>
    <definedName name="Akc_E6">'[1]Vērtspapīri  un līdzdal.'!$E$6</definedName>
    <definedName name="CelleB116">'[1]Uzkrājumu atšifr.'!$B$125</definedName>
    <definedName name="CelleB41">'[1]Uzkrājumu atšifr.'!$B$44</definedName>
    <definedName name="CelleB78">'[1]Uzkrājumu atšifr.'!$B$84</definedName>
    <definedName name="CelleF116">'[1]Uzkrājumu atšifr.'!$F$125</definedName>
    <definedName name="CelleF41">'[1]Uzkrājumu atšifr.'!$F$44</definedName>
    <definedName name="CelleF78">'[1]Uzkrājumu atšifr.'!$F$84</definedName>
    <definedName name="Deb_C24">'[1]Debitoru skaidrojums'!#REF!</definedName>
    <definedName name="Deb_C40">'[1]Debitoru skaidrojums'!#REF!</definedName>
    <definedName name="Deb_D123">'[1]Debitoru skaidrojums'!#REF!</definedName>
    <definedName name="Deb_D24">'[1]Debitoru skaidrojums'!#REF!</definedName>
    <definedName name="Deb_D40">'[1]Debitoru skaidrojums'!#REF!</definedName>
    <definedName name="Deb_D75">'[1]Debitoru skaidrojums'!#REF!</definedName>
    <definedName name="Deb_D91">'[1]Debitoru skaidrojums'!#REF!</definedName>
    <definedName name="Deb_E123">'[1]Debitoru skaidrojums'!#REF!</definedName>
    <definedName name="Deb_E75">'[1]Debitoru skaidrojums'!#REF!</definedName>
    <definedName name="Deb_E91">'[1]Debitoru skaidrojums'!#REF!</definedName>
    <definedName name="Kr_660p">[1]Kreditori!#REF!</definedName>
    <definedName name="Kr_660t">[1]Kreditori!#REF!</definedName>
    <definedName name="Kr_670p">[1]Kreditori!#REF!</definedName>
    <definedName name="Kr_670t">[1]Kreditori!#REF!</definedName>
    <definedName name="Kr_680t">[1]Kreditori!$C$13</definedName>
    <definedName name="Kr_690p">[1]Kreditori!#REF!</definedName>
    <definedName name="Kr_690t">[1]Kreditori!#REF!</definedName>
    <definedName name="Kr_700p">[1]Kreditori!#REF!</definedName>
    <definedName name="Kr_700t">[1]Kreditori!#REF!</definedName>
    <definedName name="Kr_710p">[1]Kreditori!#REF!</definedName>
    <definedName name="Kr_710t">[1]Kreditori!#REF!</definedName>
    <definedName name="Kr_720p">[1]Kreditori!#REF!</definedName>
    <definedName name="Kr_720t">[1]Kreditori!#REF!</definedName>
    <definedName name="Kr_730p">[1]Kreditori!#REF!</definedName>
    <definedName name="Kr_730t">[1]Kreditori!#REF!</definedName>
    <definedName name="Kr_740p">[1]Kreditori!#REF!</definedName>
    <definedName name="Kr_740t">[1]Kreditori!#REF!</definedName>
    <definedName name="Kr_750p">[1]Kreditori!#REF!</definedName>
    <definedName name="Kr_750t">[1]Kreditori!#REF!</definedName>
    <definedName name="Kr_760p">[1]Kreditori!#REF!</definedName>
    <definedName name="Kr_760t">[1]Kreditori!#REF!</definedName>
    <definedName name="Kr_770t">[1]Kreditori!$C$22</definedName>
    <definedName name="Kr_790p">[1]Kreditori!#REF!</definedName>
    <definedName name="Kr_790t">[1]Kreditori!#REF!</definedName>
    <definedName name="Kr_810p">[1]Kreditori!#REF!</definedName>
    <definedName name="Kr_810t">[1]Kreditori!#REF!</definedName>
    <definedName name="Kr_820p">[1]Kreditori!#REF!</definedName>
    <definedName name="Kr_820t">[1]Kreditori!#REF!</definedName>
    <definedName name="Kr_830p">[1]Kreditori!$D$33</definedName>
    <definedName name="Kr_840pp">[1]Kreditori!#REF!</definedName>
    <definedName name="Kr_840t">[1]Kreditori!#REF!</definedName>
    <definedName name="Kr_850p">[1]Kreditori!#REF!</definedName>
    <definedName name="Kr_850t">[1]Kreditori!#REF!</definedName>
    <definedName name="Kr_870p">[1]Kreditori!#REF!</definedName>
    <definedName name="Kr_870t">[1]Kreditori!#REF!</definedName>
    <definedName name="Kr_880p">[1]Kreditori!#REF!</definedName>
    <definedName name="Kr_880t">[1]Kreditori!#REF!</definedName>
    <definedName name="Kr_890p">[1]Kreditori!#REF!</definedName>
    <definedName name="Kr_890t">[1]Kreditori!#REF!</definedName>
    <definedName name="Kr_940p">[1]Kreditori!#REF!</definedName>
    <definedName name="Kr_940t">[1]Kreditori!#REF!</definedName>
    <definedName name="Kr_960p">[1]Kreditori!$D$88</definedName>
    <definedName name="Kr_960t">[1]Kreditori!$C$88</definedName>
    <definedName name="Pasu_Kap_AtshD58">'[1]Pašu kapitāla atšifr.'!#REF!</definedName>
    <definedName name="Pasu_Kap_AtshD68">'[1]Pašu kapitāla atšifr.'!#REF!</definedName>
    <definedName name="PKA_D73">'[1]Pašu kapitāla atšifr.'!#REF!</definedName>
    <definedName name="PKA_D83">'[1]Pašu kapitāla atšifr.'!#REF!</definedName>
    <definedName name="PKA_D88">'[1]Pašu kapitāla atšifr.'!#REF!</definedName>
    <definedName name="PKA_D98">'[1]Pašu kapitāla atšifr.'!#REF!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3" l="1"/>
  <c r="D41" i="3"/>
  <c r="D65" i="3" l="1"/>
  <c r="D69" i="3" s="1"/>
  <c r="D31" i="1" l="1"/>
  <c r="D22" i="1" l="1"/>
  <c r="E22" i="1"/>
  <c r="F22" i="1"/>
  <c r="E13" i="1"/>
  <c r="E14" i="1" s="1"/>
  <c r="F13" i="1"/>
  <c r="F21" i="1"/>
  <c r="E37" i="1" s="1"/>
  <c r="E31" i="1"/>
  <c r="F31" i="1"/>
  <c r="E32" i="1" s="1"/>
  <c r="E38" i="1" s="1"/>
  <c r="E36" i="1" l="1"/>
  <c r="E39" i="1" s="1"/>
  <c r="E41" i="1"/>
  <c r="C40" i="1" s="1"/>
  <c r="C22" i="1"/>
  <c r="D13" i="4" l="1"/>
  <c r="C13" i="4"/>
  <c r="E73" i="3"/>
  <c r="D73" i="3"/>
  <c r="E72" i="3"/>
  <c r="D72" i="3"/>
  <c r="E71" i="3"/>
  <c r="D71" i="3"/>
  <c r="E62" i="3"/>
  <c r="E46" i="3"/>
  <c r="D46" i="3"/>
  <c r="E45" i="3"/>
  <c r="D45" i="3"/>
  <c r="E44" i="3"/>
  <c r="D44" i="3"/>
  <c r="E43" i="3"/>
  <c r="D43" i="3"/>
  <c r="E28" i="3"/>
  <c r="D28" i="3"/>
  <c r="E27" i="3"/>
  <c r="D27" i="3"/>
  <c r="E26" i="3"/>
  <c r="D26" i="3"/>
  <c r="E25" i="3"/>
  <c r="D25" i="3"/>
  <c r="E24" i="3"/>
  <c r="D24" i="3"/>
  <c r="E23" i="3"/>
  <c r="D23" i="3"/>
  <c r="E22" i="3"/>
  <c r="D22" i="3"/>
  <c r="E21" i="3"/>
  <c r="D21" i="3"/>
  <c r="E19" i="3"/>
  <c r="D19" i="3"/>
  <c r="E18" i="3"/>
  <c r="D18" i="3"/>
  <c r="E16" i="3"/>
  <c r="E15" i="3"/>
  <c r="D17" i="3"/>
  <c r="E9" i="3"/>
  <c r="D22" i="4" l="1"/>
  <c r="D24" i="4" s="1"/>
  <c r="D27" i="4" s="1"/>
  <c r="C22" i="4"/>
  <c r="C24" i="4" s="1"/>
  <c r="C27" i="4" s="1"/>
  <c r="E29" i="3"/>
  <c r="D74" i="3"/>
  <c r="E10" i="3"/>
  <c r="D29" i="3"/>
  <c r="E36" i="3"/>
  <c r="D10" i="3"/>
  <c r="D47" i="3"/>
  <c r="E17" i="3"/>
  <c r="D36" i="3"/>
  <c r="E47" i="3"/>
  <c r="E49" i="3" s="1"/>
  <c r="D79" i="3"/>
  <c r="D87" i="3"/>
  <c r="E65" i="3"/>
  <c r="E69" i="3" s="1"/>
  <c r="E74" i="3"/>
  <c r="E79" i="3"/>
  <c r="E87" i="3"/>
  <c r="D49" i="3" l="1"/>
  <c r="E30" i="3"/>
  <c r="E50" i="3" s="1"/>
  <c r="D30" i="3"/>
  <c r="E88" i="3"/>
  <c r="E89" i="3" s="1"/>
  <c r="D88" i="3"/>
  <c r="D89" i="3" s="1"/>
  <c r="D50" i="3" l="1"/>
  <c r="D39" i="1"/>
  <c r="D41" i="1"/>
  <c r="C31" i="1"/>
  <c r="D21" i="1"/>
  <c r="C37" i="1" s="1"/>
  <c r="D13" i="1"/>
  <c r="C13" i="1"/>
  <c r="C14" i="1" l="1"/>
  <c r="C36" i="1" s="1"/>
  <c r="C32" i="1"/>
  <c r="C38" i="1" s="1"/>
  <c r="C41" i="1" l="1"/>
  <c r="C39" i="1"/>
</calcChain>
</file>

<file path=xl/sharedStrings.xml><?xml version="1.0" encoding="utf-8"?>
<sst xmlns="http://schemas.openxmlformats.org/spreadsheetml/2006/main" count="204" uniqueCount="164">
  <si>
    <t>SIA "Vidusdaugavas SPAAO"  Reģ.Nr.55403015551</t>
  </si>
  <si>
    <t>I.Saimnieciskās darbības  naudas plūsma</t>
  </si>
  <si>
    <t>Ieņēmumi</t>
  </si>
  <si>
    <t>Izdevumi</t>
  </si>
  <si>
    <t>Ieņēmumi no preču pārdošanas un pakalpojumu sniegšanas</t>
  </si>
  <si>
    <t>Maksājumi piegādātajiem par precēm un pakalpojumiem</t>
  </si>
  <si>
    <t>Pārējie ar saimniecisko darbību saistītie izdevumi</t>
  </si>
  <si>
    <t>Ieņēmumi no pārējās saimnieciskās darbības</t>
  </si>
  <si>
    <t>Izdevumi nodevu maksājumiem</t>
  </si>
  <si>
    <t>Izdevumi nodokļu maksājumiem</t>
  </si>
  <si>
    <t>Kopā:</t>
  </si>
  <si>
    <t>I</t>
  </si>
  <si>
    <t>Saimmnieciskās darbības rezultāts ( + pārpalikums; - iztrūkums)</t>
  </si>
  <si>
    <t>II Investīcijdarbības naudas plūsma</t>
  </si>
  <si>
    <t>Izdevumi pamatlīdzekļu iegādei</t>
  </si>
  <si>
    <t>Ieņēmumi no procentiem</t>
  </si>
  <si>
    <t>II</t>
  </si>
  <si>
    <t>Investīcijdarbības rezultāts( + pārpalikums; - iztrūkums)</t>
  </si>
  <si>
    <t>III Finansiālās darbības naudas plūsma</t>
  </si>
  <si>
    <t>Ieņēmumi vai izdevumi no ilgtermiņa aizdevumiem</t>
  </si>
  <si>
    <t>Ieņēmumi, izdevumi par īstermiņa kredītu</t>
  </si>
  <si>
    <t>Samaksāti procenti par ilgtermiņa kredītu</t>
  </si>
  <si>
    <t>Kohēzijas Fonda projekta līdzekļi</t>
  </si>
  <si>
    <t>III</t>
  </si>
  <si>
    <t xml:space="preserve"> Finansiālās darbības rezultāts ( + pārpalikums; - iztrūkums)</t>
  </si>
  <si>
    <t>Naudas ieņēmumu un izdevumu kopsavilkums</t>
  </si>
  <si>
    <t>Rādītāji</t>
  </si>
  <si>
    <t>pārpalikums +; iztrūkums -</t>
  </si>
  <si>
    <t>Saimmnieciskās darbības rezultāts</t>
  </si>
  <si>
    <t>Investīcijdarbības rezultāts</t>
  </si>
  <si>
    <t xml:space="preserve"> Finansiālās darbības rezultāts</t>
  </si>
  <si>
    <t>IV</t>
  </si>
  <si>
    <t>Naudas ieņēmumu pārsniegums vai pārtēŗiņš</t>
  </si>
  <si>
    <t>V</t>
  </si>
  <si>
    <t>Naudas un tās ekvivalentu atlikums pārskata perioda sākumā</t>
  </si>
  <si>
    <t>VI</t>
  </si>
  <si>
    <t>Naudas un tās ekvivalentu atlikums pārskata perioda beigās</t>
  </si>
  <si>
    <t>SIA "Vidusdaugavas SPAAO"</t>
  </si>
  <si>
    <t>Aktīvs</t>
  </si>
  <si>
    <t>Rindas kods</t>
  </si>
  <si>
    <t>ILGTERMIŅA IEGULDĪJUMI</t>
  </si>
  <si>
    <t xml:space="preserve"> Nemateriālie ieguldījumi</t>
  </si>
  <si>
    <t>I.KOPĀ</t>
  </si>
  <si>
    <t>II.</t>
  </si>
  <si>
    <t xml:space="preserve"> Pamatlīdzekļi</t>
  </si>
  <si>
    <t>1. Zemes gabali, ēkas, būves un ilggadīgie stādījumi</t>
  </si>
  <si>
    <t>II.KOPĀ</t>
  </si>
  <si>
    <t xml:space="preserve"> Ieguldījuma īpašumi</t>
  </si>
  <si>
    <t>Bioloģiskie aktīvi</t>
  </si>
  <si>
    <t xml:space="preserve"> Ilgtermiņa finanšu ieguldījumi</t>
  </si>
  <si>
    <t>1. Līdzdalība radniecīgo sabiedrību kapitālā</t>
  </si>
  <si>
    <t>2. Aizdevumi radniecīgajām sabiedrībām</t>
  </si>
  <si>
    <t>3. Līdzdalība asociēto sabiedrību kapitālā</t>
  </si>
  <si>
    <t>4. Aizdevumi asociētajām sabiedrībām</t>
  </si>
  <si>
    <t>5. Pārējie vērtspapīri un ieguldījumi</t>
  </si>
  <si>
    <t>6. Pārējie aizdevumi un citi ilgtermiņa debitori.</t>
  </si>
  <si>
    <t>7. Pašu akcijas un daļas</t>
  </si>
  <si>
    <t>8. Aizdevumi akcionāriem vai dalībniekiem un vadībai</t>
  </si>
  <si>
    <t>III.KOPĀ</t>
  </si>
  <si>
    <t>1. IEDAĻAS KOPSUMMA</t>
  </si>
  <si>
    <t>APGROZĀMIE LĪDZEKĻI</t>
  </si>
  <si>
    <t>I.</t>
  </si>
  <si>
    <t>KRĀJUMI</t>
  </si>
  <si>
    <t>III.</t>
  </si>
  <si>
    <t xml:space="preserve"> DEBITORI</t>
  </si>
  <si>
    <t>1.Pircēju un pasūtītāju parādi</t>
  </si>
  <si>
    <t xml:space="preserve"> Vērtspapīri un līdzdalība kapitālos</t>
  </si>
  <si>
    <t>2. Pašu akcijas un daļas</t>
  </si>
  <si>
    <t>3. Pārējie vērtspapīri un līdzdalība kapitālos</t>
  </si>
  <si>
    <t>4. Atvasinātie finanšu instrumenti</t>
  </si>
  <si>
    <t xml:space="preserve">IV KOPĀ                                                                              </t>
  </si>
  <si>
    <t xml:space="preserve"> NAUDAS LĪDZEKĻI                    </t>
  </si>
  <si>
    <t>2. IEDAĻAS KOPSUMMA</t>
  </si>
  <si>
    <t>BILANCE</t>
  </si>
  <si>
    <t>Pasīvs</t>
  </si>
  <si>
    <t>PAŠU KAPITĀLS</t>
  </si>
  <si>
    <t>1.Akciju vai daļu kapitāls (pamatkapitāls)</t>
  </si>
  <si>
    <t xml:space="preserve">  d) pārējas  rezerves</t>
  </si>
  <si>
    <t>KOPĀ rezeves</t>
  </si>
  <si>
    <t>1.IEDAĻAS KOPSUMMA</t>
  </si>
  <si>
    <t xml:space="preserve"> UZKRĀJUMI</t>
  </si>
  <si>
    <t>1. Uzkrājumi pensijām un tamlīdzīgām saistībām</t>
  </si>
  <si>
    <t>2. Uzkrājumi paredzamajiem nodokļiem</t>
  </si>
  <si>
    <t>3. Citi uzkrājumi</t>
  </si>
  <si>
    <t>2.IEDAĻAS KOPSUMMA</t>
  </si>
  <si>
    <t xml:space="preserve"> KREDITORI</t>
  </si>
  <si>
    <t>Ilgtermiņa kreditori</t>
  </si>
  <si>
    <t>I. KOPĀ</t>
  </si>
  <si>
    <t>Īstermiņa kreditori</t>
  </si>
  <si>
    <t>3.IEDAĻAS KOPSUMMA</t>
  </si>
  <si>
    <t>Reģ.Nr. 55403015551</t>
  </si>
  <si>
    <t>Lāčplēša 1, Aizkraukle, LV-5101</t>
  </si>
  <si>
    <t>Pārskata periods</t>
  </si>
  <si>
    <t>Peļņas vai zaudējumu aprēķins</t>
  </si>
  <si>
    <t>(pēc izdevumu funkcijas)</t>
  </si>
  <si>
    <t>Nr. p.k.</t>
  </si>
  <si>
    <t xml:space="preserve">Rādītāja nosaukums </t>
  </si>
  <si>
    <t>Iepriekšējais pārskata gads</t>
  </si>
  <si>
    <t>1</t>
  </si>
  <si>
    <t>Neto apgrozījums</t>
  </si>
  <si>
    <t>a) no lauksaimnieciskās darbības</t>
  </si>
  <si>
    <t>b) no citiem pamatdarbības veidiem</t>
  </si>
  <si>
    <t>2</t>
  </si>
  <si>
    <t>Pārdotās produkcijas ražošanas pašizmaksa, pārdoto preču vai sniegto pakalpojumu iegādes izmaksas</t>
  </si>
  <si>
    <t>3</t>
  </si>
  <si>
    <t>Bruto peļņa vai zaudējumi</t>
  </si>
  <si>
    <t>4</t>
  </si>
  <si>
    <t>Pārdošanas izmaksas</t>
  </si>
  <si>
    <t>5</t>
  </si>
  <si>
    <t xml:space="preserve">Administrācijas izmaksas </t>
  </si>
  <si>
    <t>6</t>
  </si>
  <si>
    <t>Pārējie saimnieciskās darbības ieņēmumi</t>
  </si>
  <si>
    <t>7</t>
  </si>
  <si>
    <t>Pārējās saimnieciskās darbības izmaksas</t>
  </si>
  <si>
    <t>12</t>
  </si>
  <si>
    <t>Procentu maksājumi un tamlīdzīgas izmaksas</t>
  </si>
  <si>
    <t>a) radniecīgajām sabiedrībām</t>
  </si>
  <si>
    <t>b) citām personām</t>
  </si>
  <si>
    <t>13</t>
  </si>
  <si>
    <t>Peļņa vai zaudējumi pirms uzņēmumu ienākuma nodokļa</t>
  </si>
  <si>
    <t>14</t>
  </si>
  <si>
    <t>Uzņēmumu ienākuma nodoklis par pārskata gadu</t>
  </si>
  <si>
    <t>15</t>
  </si>
  <si>
    <t>Peļņa vai zaudējumi pēc uzņēmumu ienākuma nodokļa aprēķināšanas</t>
  </si>
  <si>
    <t>Ieņēmumi vai izmaksas no atliktā nodokļa aktīvu vai saistību atlikumu izmaiņām</t>
  </si>
  <si>
    <t>Ārkārtas dividendes</t>
  </si>
  <si>
    <t>Pārskata gada peļņa vai zaudējumi</t>
  </si>
  <si>
    <t xml:space="preserve">Pārskata periods </t>
  </si>
  <si>
    <t>Ieņēmumi no pamatlīdzekļu pārdošanas</t>
  </si>
  <si>
    <t>2017.gads</t>
  </si>
  <si>
    <t>2018. gads</t>
  </si>
  <si>
    <t>Pārējie procentu un tamlīdzīgi ieņēmumi</t>
  </si>
  <si>
    <t>8</t>
  </si>
  <si>
    <t>Neattiecināmo izdevumu segšana</t>
  </si>
  <si>
    <t>Maksājumi darbiniekiem un viņu interesēs vai viņu uzdevumā trešajām personām+apdr.</t>
  </si>
  <si>
    <t xml:space="preserve"> 01.01.2018-30.09.2018</t>
  </si>
  <si>
    <t>01.01.2018. - 30.09.2018.</t>
  </si>
  <si>
    <r>
      <t>I  Naudas plūsmas pārskats</t>
    </r>
    <r>
      <rPr>
        <sz val="12"/>
        <rFont val="Times New Roman"/>
        <family val="1"/>
        <charset val="186"/>
      </rPr>
      <t xml:space="preserve"> , kas sagatavots, izmantojot  tiešo metodi uz 30.09.2018</t>
    </r>
  </si>
  <si>
    <t>1. Citi nemateriālie ieguldījumi</t>
  </si>
  <si>
    <t>2. Avansa maksājumi par nemateriālajiem ieguldījumiem</t>
  </si>
  <si>
    <t>2. Iekārtas un mašīnas</t>
  </si>
  <si>
    <t>3. Pārējie pamatlīdzekļi un inventārs</t>
  </si>
  <si>
    <t>4. Pamatlīdzekļu izveidošana un nepabeigto celtniecības objektu izmaksas.</t>
  </si>
  <si>
    <t>5. Avansa maksājumi par pamatlīdzekļiem</t>
  </si>
  <si>
    <t>1. Izejvielas, materiāli un palīgmateriāli</t>
  </si>
  <si>
    <t>2. Gatavie ražojumi un preces pārdošanai</t>
  </si>
  <si>
    <t>3. Avansa maksājumi par precēm</t>
  </si>
  <si>
    <t>3. Nesadalītā peļņa</t>
  </si>
  <si>
    <t>2. Rezerves</t>
  </si>
  <si>
    <t xml:space="preserve">a) iepriekšējo gadu nesadalītā peļņa </t>
  </si>
  <si>
    <t>b) pārskata gada nesadalītā peļņa</t>
  </si>
  <si>
    <t>2. Citi debitori</t>
  </si>
  <si>
    <t>3. Nākamo periodu izmaksas</t>
  </si>
  <si>
    <t>IV.</t>
  </si>
  <si>
    <t>1. Aizņēmumi no kredītiestādēm</t>
  </si>
  <si>
    <t>2. Nākamo periodu ieņēmumi</t>
  </si>
  <si>
    <t>4. Pārējie kreditori</t>
  </si>
  <si>
    <t>5. Nākamo periodu ieņēmumi</t>
  </si>
  <si>
    <t>6. Uzkrātas saistības</t>
  </si>
  <si>
    <t>3. Nodokļi un sociālās apdrošināšanas maksājumi</t>
  </si>
  <si>
    <t>2. Parādi piegādātājiem un darbuzņēmējiem</t>
  </si>
  <si>
    <t>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</si>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</sst>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8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95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7" fillId="0" borderId="9" xfId="1" applyFont="1" applyBorder="1" applyAlignment="1" applyProtection="1">
      <protection locked="0"/>
    </xf>
    <xf numFmtId="0" fontId="8" fillId="0" borderId="10" xfId="1" applyFont="1" applyBorder="1" applyAlignment="1" applyProtection="1">
      <alignment horizontal="left" wrapText="1"/>
      <protection locked="0"/>
    </xf>
    <xf numFmtId="0" fontId="8" fillId="0" borderId="10" xfId="1" applyFont="1" applyBorder="1" applyAlignment="1" applyProtection="1">
      <alignment wrapText="1"/>
      <protection locked="0"/>
    </xf>
    <xf numFmtId="0" fontId="7" fillId="0" borderId="9" xfId="1" applyFont="1" applyBorder="1" applyAlignment="1" applyProtection="1">
      <alignment horizontal="right"/>
      <protection locked="0"/>
    </xf>
    <xf numFmtId="0" fontId="8" fillId="0" borderId="10" xfId="1" applyFont="1" applyBorder="1" applyAlignment="1" applyProtection="1">
      <protection locked="0"/>
    </xf>
    <xf numFmtId="0" fontId="8" fillId="0" borderId="10" xfId="1" applyFont="1" applyBorder="1" applyAlignment="1" applyProtection="1">
      <alignment horizontal="left"/>
      <protection locked="0"/>
    </xf>
    <xf numFmtId="0" fontId="10" fillId="0" borderId="12" xfId="1" applyFont="1" applyBorder="1" applyAlignment="1" applyProtection="1"/>
    <xf numFmtId="0" fontId="5" fillId="0" borderId="13" xfId="1" applyFont="1" applyBorder="1" applyAlignment="1" applyProtection="1"/>
    <xf numFmtId="0" fontId="5" fillId="0" borderId="4" xfId="1" applyFont="1" applyBorder="1" applyAlignment="1" applyProtection="1"/>
    <xf numFmtId="0" fontId="5" fillId="0" borderId="15" xfId="1" applyFont="1" applyBorder="1" applyAlignment="1" applyProtection="1"/>
    <xf numFmtId="0" fontId="5" fillId="0" borderId="17" xfId="1" applyFont="1" applyBorder="1" applyAlignment="1" applyProtection="1">
      <alignment horizontal="right"/>
    </xf>
    <xf numFmtId="0" fontId="5" fillId="0" borderId="17" xfId="1" applyFont="1" applyBorder="1" applyAlignment="1" applyProtection="1"/>
    <xf numFmtId="0" fontId="7" fillId="0" borderId="0" xfId="1" applyFont="1" applyBorder="1" applyAlignment="1" applyProtection="1"/>
    <xf numFmtId="0" fontId="7" fillId="0" borderId="0" xfId="1" applyFont="1" applyBorder="1" applyAlignment="1" applyProtection="1">
      <alignment horizontal="right"/>
    </xf>
    <xf numFmtId="0" fontId="8" fillId="0" borderId="9" xfId="1" applyFont="1" applyBorder="1" applyAlignment="1" applyProtection="1">
      <protection locked="0"/>
    </xf>
    <xf numFmtId="3" fontId="5" fillId="0" borderId="14" xfId="1" applyNumberFormat="1" applyFont="1" applyBorder="1" applyAlignment="1" applyProtection="1">
      <alignment horizontal="right"/>
    </xf>
    <xf numFmtId="3" fontId="5" fillId="0" borderId="21" xfId="1" applyNumberFormat="1" applyFont="1" applyBorder="1" applyAlignment="1" applyProtection="1">
      <alignment horizontal="right"/>
    </xf>
    <xf numFmtId="0" fontId="5" fillId="0" borderId="22" xfId="1" applyFont="1" applyBorder="1" applyAlignment="1" applyProtection="1"/>
    <xf numFmtId="0" fontId="5" fillId="0" borderId="1" xfId="1" applyFont="1" applyBorder="1" applyAlignment="1" applyProtection="1">
      <alignment wrapText="1"/>
    </xf>
    <xf numFmtId="3" fontId="5" fillId="0" borderId="16" xfId="1" applyNumberFormat="1" applyFont="1" applyBorder="1" applyAlignment="1" applyProtection="1">
      <alignment horizontal="right"/>
    </xf>
    <xf numFmtId="0" fontId="7" fillId="0" borderId="23" xfId="1" applyFont="1" applyBorder="1" applyAlignment="1" applyProtection="1"/>
    <xf numFmtId="0" fontId="10" fillId="0" borderId="0" xfId="1" applyFont="1" applyBorder="1" applyAlignment="1" applyProtection="1"/>
    <xf numFmtId="0" fontId="5" fillId="0" borderId="2" xfId="1" applyFont="1" applyBorder="1" applyAlignment="1" applyProtection="1"/>
    <xf numFmtId="0" fontId="5" fillId="0" borderId="3" xfId="1" applyFont="1" applyBorder="1" applyAlignment="1" applyProtection="1"/>
    <xf numFmtId="0" fontId="10" fillId="0" borderId="6" xfId="1" applyFont="1" applyBorder="1" applyAlignment="1" applyProtection="1">
      <protection locked="0"/>
    </xf>
    <xf numFmtId="0" fontId="5" fillId="0" borderId="7" xfId="1" applyFont="1" applyBorder="1" applyAlignment="1" applyProtection="1">
      <protection locked="0"/>
    </xf>
    <xf numFmtId="0" fontId="5" fillId="0" borderId="1" xfId="1" applyFont="1" applyBorder="1" applyAlignment="1" applyProtection="1"/>
    <xf numFmtId="0" fontId="10" fillId="0" borderId="22" xfId="1" applyFont="1" applyBorder="1" applyAlignment="1" applyProtection="1"/>
    <xf numFmtId="0" fontId="9" fillId="0" borderId="0" xfId="1" applyFont="1" applyFill="1" applyBorder="1" applyAlignment="1" applyProtection="1"/>
    <xf numFmtId="0" fontId="9" fillId="0" borderId="0" xfId="1" applyFont="1" applyBorder="1" applyAlignment="1" applyProtection="1">
      <alignment horizontal="right" vertical="top" wrapText="1"/>
    </xf>
    <xf numFmtId="0" fontId="5" fillId="0" borderId="8" xfId="1" applyFont="1" applyBorder="1" applyAlignment="1" applyProtection="1">
      <alignment horizontal="center" wrapText="1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wrapText="1"/>
    </xf>
    <xf numFmtId="0" fontId="9" fillId="0" borderId="27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3" fontId="8" fillId="0" borderId="29" xfId="0" applyNumberFormat="1" applyFont="1" applyBorder="1" applyAlignment="1">
      <alignment horizontal="right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right" vertical="top" wrapText="1"/>
    </xf>
    <xf numFmtId="3" fontId="9" fillId="0" borderId="28" xfId="0" applyNumberFormat="1" applyFont="1" applyBorder="1" applyAlignment="1">
      <alignment horizontal="right" vertical="top" wrapText="1"/>
    </xf>
    <xf numFmtId="0" fontId="8" fillId="3" borderId="29" xfId="0" applyFont="1" applyFill="1" applyBorder="1" applyAlignment="1">
      <alignment horizontal="center" vertical="top"/>
    </xf>
    <xf numFmtId="0" fontId="8" fillId="3" borderId="28" xfId="0" applyFont="1" applyFill="1" applyBorder="1" applyAlignment="1">
      <alignment horizontal="center" vertical="top"/>
    </xf>
    <xf numFmtId="0" fontId="11" fillId="0" borderId="26" xfId="0" applyFont="1" applyBorder="1" applyAlignment="1">
      <alignment horizontal="left" vertical="top" wrapText="1"/>
    </xf>
    <xf numFmtId="0" fontId="11" fillId="0" borderId="26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right" vertical="top" wrapText="1"/>
    </xf>
    <xf numFmtId="0" fontId="9" fillId="0" borderId="29" xfId="0" applyFont="1" applyBorder="1" applyAlignment="1">
      <alignment horizontal="center" vertical="top" wrapText="1"/>
    </xf>
    <xf numFmtId="0" fontId="8" fillId="0" borderId="29" xfId="0" applyFont="1" applyBorder="1" applyAlignment="1">
      <alignment vertical="top"/>
    </xf>
    <xf numFmtId="0" fontId="15" fillId="4" borderId="0" xfId="0" applyFont="1" applyFill="1" applyBorder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5" fillId="4" borderId="29" xfId="0" applyFont="1" applyFill="1" applyBorder="1" applyAlignment="1">
      <alignment horizontal="center" vertical="top" wrapText="1"/>
    </xf>
    <xf numFmtId="0" fontId="5" fillId="4" borderId="29" xfId="0" applyFont="1" applyFill="1" applyBorder="1" applyAlignment="1">
      <alignment vertical="top"/>
    </xf>
    <xf numFmtId="0" fontId="10" fillId="4" borderId="29" xfId="0" applyFont="1" applyFill="1" applyBorder="1" applyAlignment="1">
      <alignment vertical="top" wrapText="1"/>
    </xf>
    <xf numFmtId="3" fontId="5" fillId="4" borderId="29" xfId="0" applyNumberFormat="1" applyFont="1" applyFill="1" applyBorder="1" applyAlignment="1">
      <alignment vertical="top"/>
    </xf>
    <xf numFmtId="49" fontId="10" fillId="4" borderId="29" xfId="0" applyNumberFormat="1" applyFont="1" applyFill="1" applyBorder="1" applyAlignment="1">
      <alignment horizontal="center" vertical="top"/>
    </xf>
    <xf numFmtId="0" fontId="10" fillId="4" borderId="29" xfId="0" applyFont="1" applyFill="1" applyBorder="1" applyAlignment="1">
      <alignment vertical="top"/>
    </xf>
    <xf numFmtId="0" fontId="10" fillId="4" borderId="0" xfId="0" applyFont="1" applyFill="1" applyBorder="1" applyAlignment="1">
      <alignment vertical="center"/>
    </xf>
    <xf numFmtId="0" fontId="15" fillId="4" borderId="0" xfId="0" applyFont="1" applyFill="1" applyAlignment="1">
      <alignment vertical="center"/>
    </xf>
    <xf numFmtId="0" fontId="8" fillId="4" borderId="9" xfId="1" applyFont="1" applyFill="1" applyBorder="1" applyAlignment="1" applyProtection="1">
      <alignment horizontal="right"/>
      <protection locked="0"/>
    </xf>
    <xf numFmtId="0" fontId="8" fillId="4" borderId="11" xfId="1" applyFont="1" applyFill="1" applyBorder="1" applyAlignment="1" applyProtection="1">
      <alignment horizontal="right"/>
      <protection locked="0"/>
    </xf>
    <xf numFmtId="0" fontId="8" fillId="4" borderId="9" xfId="1" applyFont="1" applyFill="1" applyBorder="1" applyAlignment="1" applyProtection="1">
      <protection locked="0"/>
    </xf>
    <xf numFmtId="0" fontId="8" fillId="4" borderId="11" xfId="1" applyFont="1" applyFill="1" applyBorder="1" applyAlignment="1" applyProtection="1">
      <protection locked="0"/>
    </xf>
    <xf numFmtId="0" fontId="9" fillId="4" borderId="9" xfId="1" applyFont="1" applyFill="1" applyBorder="1" applyAlignment="1" applyProtection="1">
      <alignment horizontal="right"/>
      <protection locked="0"/>
    </xf>
    <xf numFmtId="0" fontId="7" fillId="4" borderId="0" xfId="1" applyFont="1" applyFill="1" applyBorder="1" applyAlignment="1" applyProtection="1">
      <alignment horizontal="right"/>
    </xf>
    <xf numFmtId="0" fontId="10" fillId="4" borderId="18" xfId="1" applyFont="1" applyFill="1" applyBorder="1" applyAlignment="1" applyProtection="1"/>
    <xf numFmtId="0" fontId="9" fillId="4" borderId="10" xfId="1" applyFont="1" applyFill="1" applyBorder="1" applyAlignment="1" applyProtection="1">
      <alignment horizontal="right"/>
      <protection locked="0"/>
    </xf>
    <xf numFmtId="3" fontId="5" fillId="4" borderId="14" xfId="1" applyNumberFormat="1" applyFont="1" applyFill="1" applyBorder="1" applyAlignment="1" applyProtection="1">
      <alignment horizontal="right"/>
    </xf>
    <xf numFmtId="3" fontId="5" fillId="4" borderId="20" xfId="1" applyNumberFormat="1" applyFont="1" applyFill="1" applyBorder="1" applyAlignment="1" applyProtection="1">
      <alignment horizontal="right"/>
    </xf>
    <xf numFmtId="3" fontId="5" fillId="4" borderId="21" xfId="1" applyNumberFormat="1" applyFont="1" applyFill="1" applyBorder="1" applyAlignment="1" applyProtection="1">
      <alignment horizontal="right"/>
    </xf>
    <xf numFmtId="3" fontId="5" fillId="4" borderId="16" xfId="1" applyNumberFormat="1" applyFont="1" applyFill="1" applyBorder="1" applyAlignment="1" applyProtection="1">
      <alignment horizontal="right"/>
    </xf>
    <xf numFmtId="0" fontId="10" fillId="4" borderId="0" xfId="1" applyFont="1" applyFill="1" applyBorder="1" applyAlignment="1" applyProtection="1"/>
    <xf numFmtId="0" fontId="10" fillId="4" borderId="24" xfId="1" applyFont="1" applyFill="1" applyBorder="1" applyAlignment="1" applyProtection="1"/>
    <xf numFmtId="0" fontId="5" fillId="4" borderId="8" xfId="1" applyFont="1" applyFill="1" applyBorder="1" applyAlignment="1" applyProtection="1">
      <alignment horizontal="center"/>
      <protection locked="0"/>
    </xf>
    <xf numFmtId="3" fontId="10" fillId="4" borderId="29" xfId="0" applyNumberFormat="1" applyFont="1" applyFill="1" applyBorder="1" applyAlignment="1">
      <alignment vertical="top"/>
    </xf>
    <xf numFmtId="0" fontId="5" fillId="0" borderId="6" xfId="1" applyFont="1" applyBorder="1" applyAlignment="1" applyProtection="1">
      <alignment horizont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center" vertical="top" wrapText="1"/>
    </xf>
    <xf numFmtId="0" fontId="13" fillId="0" borderId="29" xfId="0" applyFont="1" applyBorder="1" applyAlignment="1">
      <alignment vertical="top"/>
    </xf>
    <xf numFmtId="0" fontId="14" fillId="0" borderId="29" xfId="0" applyFont="1" applyBorder="1" applyAlignment="1">
      <alignment horizontal="center" vertical="top" wrapText="1"/>
    </xf>
    <xf numFmtId="14" fontId="14" fillId="0" borderId="29" xfId="0" applyNumberFormat="1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10" fillId="0" borderId="33" xfId="1" applyFont="1" applyBorder="1" applyAlignment="1" applyProtection="1"/>
    <xf numFmtId="0" fontId="8" fillId="0" borderId="0" xfId="1" applyFont="1" applyBorder="1" applyAlignment="1" applyProtection="1"/>
    <xf numFmtId="0" fontId="8" fillId="0" borderId="0" xfId="1" applyFont="1" applyFill="1" applyBorder="1" applyAlignment="1" applyProtection="1"/>
    <xf numFmtId="3" fontId="8" fillId="0" borderId="0" xfId="1" applyNumberFormat="1" applyFont="1" applyBorder="1" applyAlignment="1" applyProtection="1"/>
    <xf numFmtId="3" fontId="8" fillId="4" borderId="0" xfId="1" applyNumberFormat="1" applyFont="1" applyFill="1" applyBorder="1" applyAlignment="1" applyProtection="1"/>
    <xf numFmtId="3" fontId="8" fillId="0" borderId="36" xfId="1" applyNumberFormat="1" applyFont="1" applyBorder="1" applyAlignment="1" applyProtection="1">
      <alignment horizontal="right"/>
    </xf>
    <xf numFmtId="3" fontId="8" fillId="0" borderId="32" xfId="1" applyNumberFormat="1" applyFont="1" applyBorder="1" applyAlignment="1" applyProtection="1"/>
    <xf numFmtId="3" fontId="8" fillId="0" borderId="37" xfId="1" applyNumberFormat="1" applyFont="1" applyBorder="1" applyAlignment="1" applyProtection="1"/>
    <xf numFmtId="0" fontId="8" fillId="0" borderId="32" xfId="1" applyFont="1" applyBorder="1" applyAlignment="1" applyProtection="1"/>
    <xf numFmtId="3" fontId="8" fillId="4" borderId="37" xfId="1" applyNumberFormat="1" applyFont="1" applyFill="1" applyBorder="1" applyAlignment="1" applyProtection="1"/>
    <xf numFmtId="0" fontId="8" fillId="0" borderId="36" xfId="1" applyFont="1" applyBorder="1" applyAlignment="1" applyProtection="1"/>
    <xf numFmtId="0" fontId="8" fillId="0" borderId="37" xfId="1" applyFont="1" applyBorder="1" applyAlignment="1" applyProtection="1"/>
    <xf numFmtId="0" fontId="9" fillId="0" borderId="34" xfId="1" applyFont="1" applyBorder="1" applyAlignment="1" applyProtection="1"/>
    <xf numFmtId="0" fontId="9" fillId="0" borderId="35" xfId="1" applyFont="1" applyBorder="1" applyAlignment="1" applyProtection="1"/>
    <xf numFmtId="0" fontId="9" fillId="0" borderId="35" xfId="1" applyFont="1" applyFill="1" applyBorder="1" applyAlignment="1" applyProtection="1"/>
    <xf numFmtId="0" fontId="9" fillId="0" borderId="38" xfId="1" applyFont="1" applyFill="1" applyBorder="1" applyAlignment="1" applyProtection="1"/>
    <xf numFmtId="0" fontId="8" fillId="0" borderId="32" xfId="1" applyFont="1" applyFill="1" applyBorder="1" applyAlignment="1" applyProtection="1"/>
    <xf numFmtId="0" fontId="8" fillId="0" borderId="37" xfId="1" applyFont="1" applyFill="1" applyBorder="1" applyAlignment="1" applyProtection="1"/>
    <xf numFmtId="0" fontId="0" fillId="0" borderId="0" xfId="0" applyBorder="1"/>
    <xf numFmtId="0" fontId="8" fillId="4" borderId="10" xfId="1" applyFont="1" applyFill="1" applyBorder="1" applyAlignment="1" applyProtection="1">
      <protection locked="0"/>
    </xf>
    <xf numFmtId="0" fontId="5" fillId="4" borderId="6" xfId="1" applyFont="1" applyFill="1" applyBorder="1" applyAlignment="1" applyProtection="1">
      <alignment horizontal="center"/>
      <protection locked="0"/>
    </xf>
    <xf numFmtId="3" fontId="8" fillId="4" borderId="9" xfId="1" applyNumberFormat="1" applyFont="1" applyFill="1" applyBorder="1" applyAlignment="1" applyProtection="1">
      <alignment horizontal="right"/>
      <protection locked="0"/>
    </xf>
    <xf numFmtId="3" fontId="8" fillId="4" borderId="11" xfId="1" applyNumberFormat="1" applyFont="1" applyFill="1" applyBorder="1" applyAlignment="1" applyProtection="1">
      <alignment horizontal="right"/>
      <protection locked="0"/>
    </xf>
    <xf numFmtId="3" fontId="9" fillId="4" borderId="11" xfId="1" applyNumberFormat="1" applyFont="1" applyFill="1" applyBorder="1" applyAlignment="1" applyProtection="1">
      <alignment horizontal="right"/>
      <protection locked="0"/>
    </xf>
    <xf numFmtId="3" fontId="9" fillId="4" borderId="9" xfId="1" applyNumberFormat="1" applyFont="1" applyFill="1" applyBorder="1" applyAlignment="1" applyProtection="1">
      <alignment horizontal="right"/>
      <protection locked="0"/>
    </xf>
    <xf numFmtId="3" fontId="5" fillId="4" borderId="17" xfId="1" applyNumberFormat="1" applyFont="1" applyFill="1" applyBorder="1" applyAlignment="1" applyProtection="1">
      <alignment horizontal="right"/>
    </xf>
    <xf numFmtId="3" fontId="5" fillId="4" borderId="17" xfId="1" applyNumberFormat="1" applyFont="1" applyFill="1" applyBorder="1" applyAlignment="1" applyProtection="1"/>
    <xf numFmtId="3" fontId="8" fillId="4" borderId="10" xfId="1" applyNumberFormat="1" applyFont="1" applyFill="1" applyBorder="1" applyAlignment="1" applyProtection="1">
      <alignment horizontal="right"/>
      <protection locked="0"/>
    </xf>
    <xf numFmtId="3" fontId="8" fillId="4" borderId="9" xfId="1" applyNumberFormat="1" applyFont="1" applyFill="1" applyBorder="1" applyAlignment="1" applyProtection="1">
      <protection locked="0"/>
    </xf>
    <xf numFmtId="3" fontId="8" fillId="4" borderId="11" xfId="1" applyNumberFormat="1" applyFont="1" applyFill="1" applyBorder="1" applyAlignment="1" applyProtection="1">
      <protection locked="0"/>
    </xf>
    <xf numFmtId="3" fontId="8" fillId="4" borderId="32" xfId="1" applyNumberFormat="1" applyFont="1" applyFill="1" applyBorder="1" applyAlignment="1" applyProtection="1">
      <protection locked="0"/>
    </xf>
    <xf numFmtId="3" fontId="11" fillId="0" borderId="26" xfId="0" applyNumberFormat="1" applyFont="1" applyBorder="1" applyAlignment="1">
      <alignment horizontal="right" vertical="top" wrapText="1"/>
    </xf>
    <xf numFmtId="3" fontId="11" fillId="0" borderId="17" xfId="0" applyNumberFormat="1" applyFont="1" applyBorder="1" applyAlignment="1">
      <alignment horizontal="right" vertical="top" wrapText="1"/>
    </xf>
    <xf numFmtId="3" fontId="9" fillId="0" borderId="29" xfId="0" applyNumberFormat="1" applyFont="1" applyBorder="1" applyAlignment="1">
      <alignment horizontal="right" vertical="top" wrapText="1"/>
    </xf>
    <xf numFmtId="3" fontId="8" fillId="2" borderId="29" xfId="0" applyNumberFormat="1" applyFont="1" applyFill="1" applyBorder="1" applyAlignment="1" applyProtection="1">
      <alignment horizontal="right" vertical="top" wrapText="1"/>
      <protection locked="0"/>
    </xf>
    <xf numFmtId="0" fontId="8" fillId="0" borderId="27" xfId="0" applyFont="1" applyBorder="1" applyAlignment="1">
      <alignment horizontal="center" vertical="top" wrapText="1"/>
    </xf>
    <xf numFmtId="3" fontId="8" fillId="0" borderId="27" xfId="0" applyNumberFormat="1" applyFont="1" applyBorder="1" applyAlignment="1">
      <alignment horizontal="right" vertical="top" wrapText="1"/>
    </xf>
    <xf numFmtId="0" fontId="9" fillId="0" borderId="26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right" vertical="top" wrapText="1"/>
    </xf>
    <xf numFmtId="0" fontId="6" fillId="0" borderId="29" xfId="0" applyFont="1" applyBorder="1" applyAlignment="1">
      <alignment horizontal="center" vertical="center" wrapText="1"/>
    </xf>
    <xf numFmtId="0" fontId="13" fillId="0" borderId="29" xfId="0" applyFont="1" applyBorder="1" applyAlignment="1">
      <alignment vertical="center" wrapText="1"/>
    </xf>
    <xf numFmtId="0" fontId="14" fillId="0" borderId="29" xfId="0" applyFont="1" applyBorder="1" applyAlignment="1">
      <alignment horizontal="center" vertical="center" wrapText="1"/>
    </xf>
    <xf numFmtId="14" fontId="14" fillId="0" borderId="29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top" wrapText="1"/>
    </xf>
    <xf numFmtId="0" fontId="9" fillId="0" borderId="29" xfId="0" applyFont="1" applyBorder="1" applyAlignment="1">
      <alignment vertical="top" wrapText="1"/>
    </xf>
    <xf numFmtId="0" fontId="8" fillId="3" borderId="29" xfId="0" applyFont="1" applyFill="1" applyBorder="1" applyAlignment="1">
      <alignment horizontal="justify" vertical="top"/>
    </xf>
    <xf numFmtId="0" fontId="9" fillId="0" borderId="29" xfId="0" applyFont="1" applyBorder="1" applyAlignment="1">
      <alignment vertical="top"/>
    </xf>
    <xf numFmtId="0" fontId="9" fillId="0" borderId="29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justify" vertical="top" wrapText="1"/>
    </xf>
    <xf numFmtId="0" fontId="8" fillId="0" borderId="29" xfId="0" applyFont="1" applyBorder="1" applyAlignment="1">
      <alignment horizontal="justify" vertical="top" wrapText="1"/>
    </xf>
    <xf numFmtId="0" fontId="8" fillId="3" borderId="28" xfId="0" applyFont="1" applyFill="1" applyBorder="1" applyAlignment="1">
      <alignment horizontal="justify" vertical="top"/>
    </xf>
    <xf numFmtId="0" fontId="8" fillId="0" borderId="28" xfId="0" applyFont="1" applyBorder="1" applyAlignment="1">
      <alignment horizontal="center" vertical="top" wrapText="1"/>
    </xf>
    <xf numFmtId="3" fontId="8" fillId="0" borderId="28" xfId="0" applyNumberFormat="1" applyFont="1" applyBorder="1" applyAlignment="1">
      <alignment horizontal="right" vertical="top" wrapText="1"/>
    </xf>
    <xf numFmtId="3" fontId="9" fillId="0" borderId="26" xfId="0" applyNumberFormat="1" applyFont="1" applyBorder="1" applyAlignment="1">
      <alignment horizontal="right" vertical="top" wrapText="1"/>
    </xf>
    <xf numFmtId="3" fontId="9" fillId="0" borderId="17" xfId="0" applyNumberFormat="1" applyFont="1" applyBorder="1" applyAlignment="1">
      <alignment horizontal="right" vertical="top" wrapText="1"/>
    </xf>
    <xf numFmtId="0" fontId="9" fillId="0" borderId="27" xfId="0" applyFont="1" applyBorder="1" applyAlignment="1">
      <alignment vertical="top"/>
    </xf>
    <xf numFmtId="3" fontId="9" fillId="0" borderId="27" xfId="0" applyNumberFormat="1" applyFont="1" applyBorder="1" applyAlignment="1">
      <alignment horizontal="right" vertical="top" wrapText="1"/>
    </xf>
    <xf numFmtId="0" fontId="3" fillId="0" borderId="27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justify" vertical="top" wrapText="1"/>
    </xf>
    <xf numFmtId="0" fontId="9" fillId="0" borderId="26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justify" vertical="top" wrapText="1"/>
    </xf>
    <xf numFmtId="0" fontId="9" fillId="3" borderId="27" xfId="0" applyFont="1" applyFill="1" applyBorder="1" applyAlignment="1">
      <alignment horizontal="left" vertical="top"/>
    </xf>
    <xf numFmtId="0" fontId="8" fillId="3" borderId="27" xfId="0" applyFont="1" applyFill="1" applyBorder="1" applyAlignment="1">
      <alignment horizontal="left" vertical="top"/>
    </xf>
    <xf numFmtId="3" fontId="8" fillId="3" borderId="27" xfId="0" applyNumberFormat="1" applyFont="1" applyFill="1" applyBorder="1" applyAlignment="1">
      <alignment horizontal="left" vertical="top"/>
    </xf>
    <xf numFmtId="0" fontId="8" fillId="0" borderId="28" xfId="0" applyFont="1" applyBorder="1" applyAlignment="1">
      <alignment vertical="top"/>
    </xf>
    <xf numFmtId="0" fontId="8" fillId="3" borderId="26" xfId="0" applyFont="1" applyFill="1" applyBorder="1" applyAlignment="1">
      <alignment horizontal="center" vertical="top"/>
    </xf>
    <xf numFmtId="0" fontId="9" fillId="0" borderId="26" xfId="0" applyFont="1" applyBorder="1" applyAlignment="1">
      <alignment horizontal="justify" vertical="top" wrapText="1"/>
    </xf>
    <xf numFmtId="0" fontId="4" fillId="0" borderId="29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8" fillId="0" borderId="29" xfId="0" applyFont="1" applyBorder="1" applyAlignment="1">
      <alignment horizontal="center" vertical="top"/>
    </xf>
    <xf numFmtId="0" fontId="8" fillId="0" borderId="29" xfId="0" applyFont="1" applyBorder="1" applyAlignment="1">
      <alignment vertical="top" wrapText="1"/>
    </xf>
    <xf numFmtId="0" fontId="8" fillId="0" borderId="28" xfId="0" applyFont="1" applyBorder="1" applyAlignment="1">
      <alignment horizontal="center" vertical="top"/>
    </xf>
    <xf numFmtId="3" fontId="8" fillId="0" borderId="28" xfId="0" applyNumberFormat="1" applyFont="1" applyBorder="1" applyAlignment="1">
      <alignment vertical="top"/>
    </xf>
    <xf numFmtId="3" fontId="8" fillId="2" borderId="28" xfId="0" applyNumberFormat="1" applyFont="1" applyFill="1" applyBorder="1" applyAlignment="1" applyProtection="1">
      <alignment horizontal="right" vertical="top" wrapText="1"/>
      <protection locked="0"/>
    </xf>
    <xf numFmtId="0" fontId="3" fillId="0" borderId="27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9" fillId="3" borderId="26" xfId="0" applyFont="1" applyFill="1" applyBorder="1" applyAlignment="1">
      <alignment horizontal="right" vertical="top"/>
    </xf>
    <xf numFmtId="0" fontId="9" fillId="3" borderId="26" xfId="0" applyFont="1" applyFill="1" applyBorder="1" applyAlignment="1">
      <alignment horizontal="center" vertical="top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right" wrapText="1"/>
    </xf>
    <xf numFmtId="0" fontId="15" fillId="4" borderId="0" xfId="0" applyFont="1" applyFill="1" applyBorder="1" applyAlignment="1">
      <alignment vertical="center" wrapText="1"/>
    </xf>
    <xf numFmtId="0" fontId="11" fillId="4" borderId="30" xfId="0" applyFont="1" applyFill="1" applyBorder="1" applyAlignment="1">
      <alignment horizontal="left" vertical="center"/>
    </xf>
    <xf numFmtId="0" fontId="7" fillId="4" borderId="31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horizontal="left" vertical="center"/>
    </xf>
    <xf numFmtId="0" fontId="15" fillId="4" borderId="39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15" fillId="4" borderId="31" xfId="0" applyFont="1" applyFill="1" applyBorder="1" applyAlignment="1">
      <alignment horizontal="left" vertical="center"/>
    </xf>
    <xf numFmtId="0" fontId="13" fillId="4" borderId="0" xfId="0" applyFont="1" applyFill="1" applyAlignment="1">
      <alignment horizontal="center" vertical="center"/>
    </xf>
    <xf numFmtId="0" fontId="6" fillId="4" borderId="4" xfId="1" applyFont="1" applyFill="1" applyBorder="1" applyAlignment="1" applyProtection="1">
      <alignment horizontal="center"/>
    </xf>
    <xf numFmtId="0" fontId="6" fillId="4" borderId="5" xfId="1" applyFont="1" applyFill="1" applyBorder="1" applyAlignment="1" applyProtection="1">
      <alignment horizontal="center"/>
    </xf>
    <xf numFmtId="0" fontId="3" fillId="0" borderId="1" xfId="1" applyFont="1" applyBorder="1" applyAlignment="1" applyProtection="1">
      <alignment horizontal="center" vertical="top"/>
    </xf>
    <xf numFmtId="0" fontId="5" fillId="0" borderId="2" xfId="1" applyFont="1" applyBorder="1" applyAlignment="1" applyProtection="1">
      <alignment vertical="top" wrapText="1"/>
    </xf>
    <xf numFmtId="0" fontId="5" fillId="0" borderId="3" xfId="1" applyFont="1" applyBorder="1" applyAlignment="1" applyProtection="1">
      <alignment vertical="top" wrapText="1"/>
    </xf>
    <xf numFmtId="0" fontId="6" fillId="0" borderId="4" xfId="1" applyFont="1" applyBorder="1" applyAlignment="1" applyProtection="1">
      <alignment horizontal="center" vertical="top" wrapText="1"/>
    </xf>
    <xf numFmtId="0" fontId="6" fillId="0" borderId="5" xfId="1" applyFont="1" applyBorder="1" applyAlignment="1" applyProtection="1">
      <alignment horizontal="center" vertical="top" wrapText="1"/>
    </xf>
    <xf numFmtId="0" fontId="5" fillId="0" borderId="6" xfId="1" applyFont="1" applyBorder="1" applyAlignment="1" applyProtection="1">
      <alignment horizontal="center" wrapText="1"/>
    </xf>
    <xf numFmtId="0" fontId="5" fillId="0" borderId="7" xfId="1" applyFont="1" applyBorder="1" applyAlignment="1" applyProtection="1">
      <alignment horizontal="center" wrapText="1"/>
    </xf>
    <xf numFmtId="0" fontId="10" fillId="0" borderId="25" xfId="1" applyFont="1" applyBorder="1" applyAlignment="1" applyProtection="1">
      <alignment horizontal="center"/>
    </xf>
    <xf numFmtId="0" fontId="10" fillId="0" borderId="18" xfId="1" applyFont="1" applyBorder="1" applyAlignment="1" applyProtection="1">
      <alignment horizontal="center"/>
    </xf>
    <xf numFmtId="0" fontId="10" fillId="0" borderId="4" xfId="1" applyFont="1" applyBorder="1" applyAlignment="1" applyProtection="1">
      <alignment horizontal="center"/>
    </xf>
    <xf numFmtId="0" fontId="10" fillId="0" borderId="5" xfId="1" applyFont="1" applyBorder="1" applyAlignment="1" applyProtection="1">
      <alignment horizontal="center"/>
    </xf>
    <xf numFmtId="0" fontId="11" fillId="0" borderId="0" xfId="1" applyFont="1" applyBorder="1" applyAlignment="1" applyProtection="1">
      <alignment horizontal="left" vertical="top" wrapText="1"/>
    </xf>
    <xf numFmtId="0" fontId="5" fillId="0" borderId="2" xfId="1" applyFont="1" applyBorder="1" applyAlignment="1" applyProtection="1">
      <alignment horizontal="center"/>
    </xf>
    <xf numFmtId="0" fontId="5" fillId="0" borderId="3" xfId="1" applyFont="1" applyBorder="1" applyAlignment="1" applyProtection="1">
      <alignment horizontal="center"/>
    </xf>
    <xf numFmtId="0" fontId="5" fillId="0" borderId="2" xfId="1" applyFont="1" applyBorder="1" applyAlignment="1" applyProtection="1"/>
    <xf numFmtId="0" fontId="5" fillId="0" borderId="19" xfId="1" applyFont="1" applyBorder="1" applyAlignment="1" applyProtection="1"/>
    <xf numFmtId="0" fontId="6" fillId="0" borderId="4" xfId="1" applyFont="1" applyBorder="1" applyAlignment="1" applyProtection="1">
      <alignment horizontal="center"/>
    </xf>
    <xf numFmtId="0" fontId="6" fillId="0" borderId="5" xfId="1" applyFont="1" applyBorder="1" applyAlignment="1" applyProtection="1">
      <alignment horizontal="center"/>
    </xf>
  </cellXfs>
  <cellStyles count="2"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tjana%20&#325;ikitova/Documents/SPAAO/Gada%20p&#257;rskati/GP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lvedis"/>
      <sheetName val="Saturs"/>
      <sheetName val="Ziņas"/>
      <sheetName val="Vad.ziņojums"/>
      <sheetName val="GrPolitika"/>
      <sheetName val="bilance"/>
      <sheetName val="p.z.apreķins"/>
      <sheetName val="Pašu kapitāla pārskats"/>
      <sheetName val="naudas pl. pārskats"/>
      <sheetName val="p.z.apr.skaidrojumi"/>
      <sheetName val="Ilgt.ieguld.skaidr."/>
      <sheetName val="Krājumu skaidrojums"/>
      <sheetName val="Debitoru skaidrojums"/>
      <sheetName val="Vērtspapīri  un līdzdal."/>
      <sheetName val="Naudas atšifrējums"/>
      <sheetName val="Pašu kapitāla atšifr."/>
      <sheetName val="Uzkrājumu atšifr."/>
      <sheetName val="Kreditori"/>
      <sheetName val="GP-2016"/>
    </sheetNames>
    <sheetDataSet>
      <sheetData sheetId="0">
        <row r="33">
          <cell r="C33" t="str">
            <v>2016. gads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0">
          <cell r="D20">
            <v>41910</v>
          </cell>
        </row>
      </sheetData>
      <sheetData sheetId="8"/>
      <sheetData sheetId="9"/>
      <sheetData sheetId="10">
        <row r="23">
          <cell r="E23">
            <v>0</v>
          </cell>
          <cell r="I23">
            <v>0</v>
          </cell>
        </row>
        <row r="44">
          <cell r="J44">
            <v>0</v>
          </cell>
          <cell r="K44">
            <v>0</v>
          </cell>
        </row>
        <row r="48">
          <cell r="M48">
            <v>0</v>
          </cell>
        </row>
        <row r="52">
          <cell r="M52">
            <v>0</v>
          </cell>
        </row>
        <row r="55">
          <cell r="M55">
            <v>0</v>
          </cell>
        </row>
        <row r="59">
          <cell r="M59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</sheetData>
      <sheetData sheetId="11">
        <row r="7">
          <cell r="E7">
            <v>0</v>
          </cell>
        </row>
      </sheetData>
      <sheetData sheetId="12"/>
      <sheetData sheetId="13">
        <row r="6">
          <cell r="D6">
            <v>0</v>
          </cell>
          <cell r="E6">
            <v>0</v>
          </cell>
        </row>
        <row r="22">
          <cell r="D22">
            <v>0</v>
          </cell>
          <cell r="E22">
            <v>0</v>
          </cell>
        </row>
        <row r="38">
          <cell r="D38">
            <v>0</v>
          </cell>
          <cell r="E38">
            <v>0</v>
          </cell>
        </row>
        <row r="54">
          <cell r="D54">
            <v>0</v>
          </cell>
          <cell r="E54">
            <v>0</v>
          </cell>
        </row>
      </sheetData>
      <sheetData sheetId="14"/>
      <sheetData sheetId="15"/>
      <sheetData sheetId="16">
        <row r="44">
          <cell r="B44">
            <v>0</v>
          </cell>
          <cell r="F44">
            <v>0</v>
          </cell>
        </row>
        <row r="84">
          <cell r="B84">
            <v>0</v>
          </cell>
          <cell r="F84">
            <v>0</v>
          </cell>
        </row>
        <row r="125">
          <cell r="B125">
            <v>0</v>
          </cell>
          <cell r="F125">
            <v>0</v>
          </cell>
        </row>
      </sheetData>
      <sheetData sheetId="17">
        <row r="13">
          <cell r="C13">
            <v>3446445</v>
          </cell>
        </row>
        <row r="22">
          <cell r="C22">
            <v>8208168</v>
          </cell>
        </row>
        <row r="33">
          <cell r="D33">
            <v>156759</v>
          </cell>
        </row>
        <row r="88">
          <cell r="C88">
            <v>0</v>
          </cell>
          <cell r="D88">
            <v>0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abSelected="1" workbookViewId="0">
      <selection activeCell="B92" sqref="B92"/>
    </sheetView>
  </sheetViews>
  <sheetFormatPr defaultRowHeight="15" x14ac:dyDescent="0.25"/>
  <cols>
    <col min="1" max="1" width="6.85546875" customWidth="1"/>
    <col min="2" max="2" width="43.140625" customWidth="1"/>
    <col min="4" max="4" width="14" customWidth="1"/>
    <col min="5" max="5" width="14.28515625" customWidth="1"/>
  </cols>
  <sheetData>
    <row r="1" spans="1:5" x14ac:dyDescent="0.25">
      <c r="A1" s="168" t="s">
        <v>37</v>
      </c>
      <c r="B1" s="168"/>
      <c r="C1" s="168"/>
      <c r="D1" s="168"/>
    </row>
    <row r="2" spans="1:5" x14ac:dyDescent="0.25">
      <c r="A2" s="169" t="s">
        <v>90</v>
      </c>
      <c r="B2" s="169"/>
      <c r="C2" s="169"/>
      <c r="D2" s="169"/>
    </row>
    <row r="3" spans="1:5" ht="22.5" x14ac:dyDescent="0.25">
      <c r="A3" s="169" t="s">
        <v>91</v>
      </c>
      <c r="B3" s="169"/>
      <c r="C3" s="169"/>
      <c r="D3" s="169"/>
      <c r="E3" s="34"/>
    </row>
    <row r="4" spans="1:5" ht="22.5" x14ac:dyDescent="0.25">
      <c r="A4" s="170" t="s">
        <v>92</v>
      </c>
      <c r="B4" s="170"/>
      <c r="C4" s="171" t="s">
        <v>136</v>
      </c>
      <c r="D4" s="171"/>
      <c r="E4" s="34"/>
    </row>
    <row r="5" spans="1:5" ht="22.5" x14ac:dyDescent="0.25">
      <c r="A5" s="125"/>
      <c r="B5" s="126" t="s">
        <v>38</v>
      </c>
      <c r="C5" s="127" t="s">
        <v>39</v>
      </c>
      <c r="D5" s="128">
        <v>43373</v>
      </c>
      <c r="E5" s="128">
        <v>43100</v>
      </c>
    </row>
    <row r="6" spans="1:5" ht="18.75" x14ac:dyDescent="0.25">
      <c r="A6" s="129">
        <v>1</v>
      </c>
      <c r="B6" s="130" t="s">
        <v>40</v>
      </c>
      <c r="C6" s="49"/>
      <c r="D6" s="48"/>
      <c r="E6" s="48"/>
    </row>
    <row r="7" spans="1:5" x14ac:dyDescent="0.25">
      <c r="A7" s="49" t="s">
        <v>11</v>
      </c>
      <c r="B7" s="130" t="s">
        <v>41</v>
      </c>
      <c r="C7" s="49"/>
      <c r="D7" s="48"/>
      <c r="E7" s="48"/>
    </row>
    <row r="8" spans="1:5" ht="15.75" customHeight="1" x14ac:dyDescent="0.25">
      <c r="A8" s="49"/>
      <c r="B8" s="131" t="s">
        <v>138</v>
      </c>
      <c r="C8" s="38">
        <v>21</v>
      </c>
      <c r="D8" s="39">
        <v>344</v>
      </c>
      <c r="E8" s="39">
        <v>1377</v>
      </c>
    </row>
    <row r="9" spans="1:5" ht="15.75" thickBot="1" x14ac:dyDescent="0.3">
      <c r="A9" s="41"/>
      <c r="B9" s="136" t="s">
        <v>139</v>
      </c>
      <c r="C9" s="137">
        <v>40</v>
      </c>
      <c r="D9" s="138">
        <v>3400</v>
      </c>
      <c r="E9" s="138">
        <f>[1]Ilgt.ieguld.skaidr.!I23</f>
        <v>0</v>
      </c>
    </row>
    <row r="10" spans="1:5" ht="15.75" thickBot="1" x14ac:dyDescent="0.3">
      <c r="A10" s="40"/>
      <c r="B10" s="124" t="s">
        <v>42</v>
      </c>
      <c r="C10" s="123">
        <v>50</v>
      </c>
      <c r="D10" s="139">
        <f>SUM(D8:D9)</f>
        <v>3744</v>
      </c>
      <c r="E10" s="140">
        <f>SUM(E8:E9)</f>
        <v>1377</v>
      </c>
    </row>
    <row r="11" spans="1:5" x14ac:dyDescent="0.25">
      <c r="A11" s="85" t="s">
        <v>43</v>
      </c>
      <c r="B11" s="36" t="s">
        <v>44</v>
      </c>
      <c r="C11" s="121"/>
      <c r="D11" s="122"/>
      <c r="E11" s="122"/>
    </row>
    <row r="12" spans="1:5" x14ac:dyDescent="0.25">
      <c r="A12" s="38"/>
      <c r="B12" s="131" t="s">
        <v>45</v>
      </c>
      <c r="C12" s="38">
        <v>60</v>
      </c>
      <c r="D12" s="39">
        <v>8339728</v>
      </c>
      <c r="E12" s="39">
        <v>8549286</v>
      </c>
    </row>
    <row r="13" spans="1:5" x14ac:dyDescent="0.25">
      <c r="A13" s="38"/>
      <c r="B13" s="131" t="s">
        <v>140</v>
      </c>
      <c r="C13" s="38">
        <v>80</v>
      </c>
      <c r="D13" s="39">
        <v>2107491</v>
      </c>
      <c r="E13" s="39">
        <v>2299295</v>
      </c>
    </row>
    <row r="14" spans="1:5" x14ac:dyDescent="0.25">
      <c r="A14" s="38"/>
      <c r="B14" s="131" t="s">
        <v>141</v>
      </c>
      <c r="C14" s="38">
        <v>90</v>
      </c>
      <c r="D14" s="39">
        <v>72655</v>
      </c>
      <c r="E14" s="39">
        <v>92794</v>
      </c>
    </row>
    <row r="15" spans="1:5" x14ac:dyDescent="0.25">
      <c r="A15" s="38"/>
      <c r="B15" s="50" t="s">
        <v>142</v>
      </c>
      <c r="C15" s="38">
        <v>100</v>
      </c>
      <c r="D15" s="39">
        <v>10810</v>
      </c>
      <c r="E15" s="39">
        <f>[1]Ilgt.ieguld.skaidr.!J44</f>
        <v>0</v>
      </c>
    </row>
    <row r="16" spans="1:5" ht="15.75" thickBot="1" x14ac:dyDescent="0.3">
      <c r="A16" s="137"/>
      <c r="B16" s="136" t="s">
        <v>143</v>
      </c>
      <c r="C16" s="137">
        <v>110</v>
      </c>
      <c r="D16" s="138">
        <v>0</v>
      </c>
      <c r="E16" s="138">
        <f>[1]Ilgt.ieguld.skaidr.!K44</f>
        <v>0</v>
      </c>
    </row>
    <row r="17" spans="1:5" ht="15.75" thickBot="1" x14ac:dyDescent="0.3">
      <c r="A17" s="40"/>
      <c r="B17" s="124" t="s">
        <v>46</v>
      </c>
      <c r="C17" s="123">
        <v>120</v>
      </c>
      <c r="D17" s="139">
        <f>SUM(D12:D16)</f>
        <v>10530684</v>
      </c>
      <c r="E17" s="140">
        <f>SUM(E12:E16)</f>
        <v>10941375</v>
      </c>
    </row>
    <row r="18" spans="1:5" ht="13.5" hidden="1" customHeight="1" thickBot="1" x14ac:dyDescent="0.25">
      <c r="A18" s="85" t="s">
        <v>23</v>
      </c>
      <c r="B18" s="141" t="s">
        <v>47</v>
      </c>
      <c r="C18" s="85">
        <v>130</v>
      </c>
      <c r="D18" s="142">
        <f>[1]Ilgt.ieguld.skaidr.!M52</f>
        <v>0</v>
      </c>
      <c r="E18" s="142">
        <f>[1]Ilgt.ieguld.skaidr.!M48</f>
        <v>0</v>
      </c>
    </row>
    <row r="19" spans="1:5" hidden="1" x14ac:dyDescent="0.25">
      <c r="A19" s="49" t="s">
        <v>31</v>
      </c>
      <c r="B19" s="132" t="s">
        <v>48</v>
      </c>
      <c r="C19" s="49">
        <v>140</v>
      </c>
      <c r="D19" s="119">
        <f>[1]Ilgt.ieguld.skaidr.!M59</f>
        <v>0</v>
      </c>
      <c r="E19" s="119">
        <f>[1]Ilgt.ieguld.skaidr.!M55</f>
        <v>0</v>
      </c>
    </row>
    <row r="20" spans="1:5" hidden="1" x14ac:dyDescent="0.25">
      <c r="A20" s="49" t="s">
        <v>33</v>
      </c>
      <c r="B20" s="133" t="s">
        <v>49</v>
      </c>
      <c r="C20" s="49"/>
      <c r="D20" s="119"/>
      <c r="E20" s="119"/>
    </row>
    <row r="21" spans="1:5" hidden="1" x14ac:dyDescent="0.25">
      <c r="A21" s="49"/>
      <c r="B21" s="131" t="s">
        <v>50</v>
      </c>
      <c r="C21" s="38">
        <v>150</v>
      </c>
      <c r="D21" s="39">
        <f>[1]Ilgt.ieguld.skaidr.!E71</f>
        <v>0</v>
      </c>
      <c r="E21" s="39">
        <f>[1]Ilgt.ieguld.skaidr.!E63</f>
        <v>0</v>
      </c>
    </row>
    <row r="22" spans="1:5" hidden="1" x14ac:dyDescent="0.25">
      <c r="A22" s="49"/>
      <c r="B22" s="50" t="s">
        <v>51</v>
      </c>
      <c r="C22" s="38">
        <v>160</v>
      </c>
      <c r="D22" s="39">
        <f>[1]Ilgt.ieguld.skaidr.!F71</f>
        <v>0</v>
      </c>
      <c r="E22" s="39">
        <f>[1]Ilgt.ieguld.skaidr.!F63</f>
        <v>0</v>
      </c>
    </row>
    <row r="23" spans="1:5" hidden="1" x14ac:dyDescent="0.25">
      <c r="A23" s="49"/>
      <c r="B23" s="50" t="s">
        <v>52</v>
      </c>
      <c r="C23" s="38">
        <v>170</v>
      </c>
      <c r="D23" s="39">
        <f>[1]Ilgt.ieguld.skaidr.!G71</f>
        <v>0</v>
      </c>
      <c r="E23" s="39">
        <f>[1]Ilgt.ieguld.skaidr.!G63</f>
        <v>0</v>
      </c>
    </row>
    <row r="24" spans="1:5" hidden="1" x14ac:dyDescent="0.25">
      <c r="A24" s="49"/>
      <c r="B24" s="50" t="s">
        <v>53</v>
      </c>
      <c r="C24" s="38">
        <v>180</v>
      </c>
      <c r="D24" s="39">
        <f>[1]Ilgt.ieguld.skaidr.!H71</f>
        <v>0</v>
      </c>
      <c r="E24" s="39">
        <f>[1]Ilgt.ieguld.skaidr.!H63</f>
        <v>0</v>
      </c>
    </row>
    <row r="25" spans="1:5" hidden="1" x14ac:dyDescent="0.25">
      <c r="A25" s="49"/>
      <c r="B25" s="131" t="s">
        <v>54</v>
      </c>
      <c r="C25" s="38">
        <v>190</v>
      </c>
      <c r="D25" s="39">
        <f>[1]Ilgt.ieguld.skaidr.!I71</f>
        <v>0</v>
      </c>
      <c r="E25" s="39">
        <f>[1]Ilgt.ieguld.skaidr.!I63</f>
        <v>0</v>
      </c>
    </row>
    <row r="26" spans="1:5" hidden="1" x14ac:dyDescent="0.25">
      <c r="A26" s="49"/>
      <c r="B26" s="50" t="s">
        <v>55</v>
      </c>
      <c r="C26" s="38">
        <v>200</v>
      </c>
      <c r="D26" s="39">
        <f>[1]Ilgt.ieguld.skaidr.!J71</f>
        <v>0</v>
      </c>
      <c r="E26" s="39">
        <f>[1]Ilgt.ieguld.skaidr.!J63</f>
        <v>0</v>
      </c>
    </row>
    <row r="27" spans="1:5" hidden="1" x14ac:dyDescent="0.25">
      <c r="A27" s="49"/>
      <c r="B27" s="131" t="s">
        <v>56</v>
      </c>
      <c r="C27" s="38">
        <v>210</v>
      </c>
      <c r="D27" s="39">
        <f>[1]Ilgt.ieguld.skaidr.!K71</f>
        <v>0</v>
      </c>
      <c r="E27" s="39">
        <f>[1]Ilgt.ieguld.skaidr.!K63</f>
        <v>0</v>
      </c>
    </row>
    <row r="28" spans="1:5" hidden="1" x14ac:dyDescent="0.25">
      <c r="A28" s="49"/>
      <c r="B28" s="50" t="s">
        <v>57</v>
      </c>
      <c r="C28" s="38">
        <v>220</v>
      </c>
      <c r="D28" s="39">
        <f>[1]Ilgt.ieguld.skaidr.!L71</f>
        <v>0</v>
      </c>
      <c r="E28" s="39">
        <f>[1]Ilgt.ieguld.skaidr.!L63</f>
        <v>0</v>
      </c>
    </row>
    <row r="29" spans="1:5" hidden="1" x14ac:dyDescent="0.25">
      <c r="A29" s="41"/>
      <c r="B29" s="42" t="s">
        <v>58</v>
      </c>
      <c r="C29" s="41">
        <v>230</v>
      </c>
      <c r="D29" s="43">
        <f>SUM(D21:D28)</f>
        <v>0</v>
      </c>
      <c r="E29" s="43">
        <f>SUM(E21:E28)</f>
        <v>0</v>
      </c>
    </row>
    <row r="30" spans="1:5" ht="15.75" thickBot="1" x14ac:dyDescent="0.3">
      <c r="A30" s="40"/>
      <c r="B30" s="145" t="s">
        <v>59</v>
      </c>
      <c r="C30" s="123">
        <v>240</v>
      </c>
      <c r="D30" s="139">
        <f>SUM(D10+D17+D18+D19+D29)</f>
        <v>10534428</v>
      </c>
      <c r="E30" s="140">
        <f>SUM(E10+E17+E18+E19+E29)</f>
        <v>10942752</v>
      </c>
    </row>
    <row r="31" spans="1:5" ht="18.75" x14ac:dyDescent="0.25">
      <c r="A31" s="143">
        <v>2</v>
      </c>
      <c r="B31" s="144" t="s">
        <v>60</v>
      </c>
      <c r="C31" s="85"/>
      <c r="D31" s="142"/>
      <c r="E31" s="142"/>
    </row>
    <row r="32" spans="1:5" x14ac:dyDescent="0.25">
      <c r="A32" s="49" t="s">
        <v>61</v>
      </c>
      <c r="B32" s="134" t="s">
        <v>62</v>
      </c>
      <c r="C32" s="49"/>
      <c r="D32" s="119"/>
      <c r="E32" s="119"/>
    </row>
    <row r="33" spans="1:5" x14ac:dyDescent="0.25">
      <c r="A33" s="38"/>
      <c r="B33" s="135" t="s">
        <v>144</v>
      </c>
      <c r="C33" s="38">
        <v>250</v>
      </c>
      <c r="D33" s="39">
        <v>50239</v>
      </c>
      <c r="E33" s="39">
        <v>29897</v>
      </c>
    </row>
    <row r="34" spans="1:5" x14ac:dyDescent="0.25">
      <c r="A34" s="38"/>
      <c r="B34" s="131" t="s">
        <v>145</v>
      </c>
      <c r="C34" s="38">
        <v>270</v>
      </c>
      <c r="D34" s="39">
        <v>6322</v>
      </c>
      <c r="E34" s="39">
        <v>6322</v>
      </c>
    </row>
    <row r="35" spans="1:5" ht="15.75" thickBot="1" x14ac:dyDescent="0.3">
      <c r="A35" s="137"/>
      <c r="B35" s="136" t="s">
        <v>146</v>
      </c>
      <c r="C35" s="137">
        <v>290</v>
      </c>
      <c r="D35" s="138">
        <v>115</v>
      </c>
      <c r="E35" s="138">
        <v>938</v>
      </c>
    </row>
    <row r="36" spans="1:5" ht="15.75" thickBot="1" x14ac:dyDescent="0.3">
      <c r="A36" s="146"/>
      <c r="B36" s="124" t="s">
        <v>42</v>
      </c>
      <c r="C36" s="123">
        <v>310</v>
      </c>
      <c r="D36" s="139">
        <f>SUM(D33:D35)</f>
        <v>56676</v>
      </c>
      <c r="E36" s="140">
        <f>SUM(E33:E35)</f>
        <v>37157</v>
      </c>
    </row>
    <row r="37" spans="1:5" x14ac:dyDescent="0.25">
      <c r="A37" s="85" t="s">
        <v>43</v>
      </c>
      <c r="B37" s="144" t="s">
        <v>64</v>
      </c>
      <c r="C37" s="85"/>
      <c r="D37" s="142"/>
      <c r="E37" s="142"/>
    </row>
    <row r="38" spans="1:5" x14ac:dyDescent="0.25">
      <c r="A38" s="49"/>
      <c r="B38" s="135" t="s">
        <v>65</v>
      </c>
      <c r="C38" s="38">
        <v>330</v>
      </c>
      <c r="D38" s="39">
        <v>266975</v>
      </c>
      <c r="E38" s="39">
        <v>176396</v>
      </c>
    </row>
    <row r="39" spans="1:5" x14ac:dyDescent="0.25">
      <c r="A39" s="38"/>
      <c r="B39" s="135" t="s">
        <v>151</v>
      </c>
      <c r="C39" s="38">
        <v>360</v>
      </c>
      <c r="D39" s="39">
        <v>34</v>
      </c>
      <c r="E39" s="39">
        <v>1004</v>
      </c>
    </row>
    <row r="40" spans="1:5" ht="15.75" thickBot="1" x14ac:dyDescent="0.3">
      <c r="A40" s="137"/>
      <c r="B40" s="147" t="s">
        <v>152</v>
      </c>
      <c r="C40" s="137">
        <v>390</v>
      </c>
      <c r="D40" s="138">
        <v>6871</v>
      </c>
      <c r="E40" s="138">
        <v>3325</v>
      </c>
    </row>
    <row r="41" spans="1:5" ht="15.75" thickBot="1" x14ac:dyDescent="0.3">
      <c r="A41" s="40"/>
      <c r="B41" s="124" t="s">
        <v>58</v>
      </c>
      <c r="C41" s="123">
        <v>410</v>
      </c>
      <c r="D41" s="139">
        <f>SUM(D38:D40)</f>
        <v>273880</v>
      </c>
      <c r="E41" s="140">
        <f>SUM(E38:E40)</f>
        <v>180725</v>
      </c>
    </row>
    <row r="42" spans="1:5" x14ac:dyDescent="0.25">
      <c r="A42" s="85" t="s">
        <v>63</v>
      </c>
      <c r="B42" s="148" t="s">
        <v>66</v>
      </c>
      <c r="C42" s="149"/>
      <c r="D42" s="150"/>
      <c r="E42" s="150"/>
    </row>
    <row r="43" spans="1:5" x14ac:dyDescent="0.25">
      <c r="A43" s="49"/>
      <c r="B43" s="131" t="s">
        <v>50</v>
      </c>
      <c r="C43" s="44">
        <v>420</v>
      </c>
      <c r="D43" s="39">
        <f>IF(ISREF(Akc_D6),Akc_D6,0)</f>
        <v>0</v>
      </c>
      <c r="E43" s="39">
        <f>IF(ISREF(Akc_E6),Akc_E6,0)</f>
        <v>0</v>
      </c>
    </row>
    <row r="44" spans="1:5" x14ac:dyDescent="0.25">
      <c r="A44" s="49"/>
      <c r="B44" s="131" t="s">
        <v>67</v>
      </c>
      <c r="C44" s="44">
        <v>430</v>
      </c>
      <c r="D44" s="39">
        <f>IF(ISREF(Akc_D22),Akc_D22,0)</f>
        <v>0</v>
      </c>
      <c r="E44" s="39">
        <f>IF(ISREF(Akc_E22),Akc_E22,0)</f>
        <v>0</v>
      </c>
    </row>
    <row r="45" spans="1:5" x14ac:dyDescent="0.25">
      <c r="A45" s="49"/>
      <c r="B45" s="131" t="s">
        <v>68</v>
      </c>
      <c r="C45" s="44">
        <v>440</v>
      </c>
      <c r="D45" s="39">
        <f>IF(ISREF(Akc_D38),Akc_D38,0)</f>
        <v>0</v>
      </c>
      <c r="E45" s="39">
        <f>IF(ISREF(Akc_E38),Akc_E38,0)</f>
        <v>0</v>
      </c>
    </row>
    <row r="46" spans="1:5" ht="15.75" thickBot="1" x14ac:dyDescent="0.3">
      <c r="A46" s="41"/>
      <c r="B46" s="151" t="s">
        <v>69</v>
      </c>
      <c r="C46" s="45">
        <v>450</v>
      </c>
      <c r="D46" s="138">
        <f>IF(ISREF(Akc_D54),Akc_D54,0)</f>
        <v>0</v>
      </c>
      <c r="E46" s="138">
        <f>IF(ISREF(Akc_E54),Akc_E54,0)</f>
        <v>0</v>
      </c>
    </row>
    <row r="47" spans="1:5" ht="15.75" thickBot="1" x14ac:dyDescent="0.3">
      <c r="A47" s="40"/>
      <c r="B47" s="124" t="s">
        <v>70</v>
      </c>
      <c r="C47" s="152">
        <v>460</v>
      </c>
      <c r="D47" s="139">
        <f>SUM(D43:D46)</f>
        <v>0</v>
      </c>
      <c r="E47" s="140">
        <f>SUM(E43:E46)</f>
        <v>0</v>
      </c>
    </row>
    <row r="48" spans="1:5" ht="15.75" thickBot="1" x14ac:dyDescent="0.3">
      <c r="A48" s="40" t="s">
        <v>153</v>
      </c>
      <c r="B48" s="153" t="s">
        <v>71</v>
      </c>
      <c r="C48" s="123">
        <v>470</v>
      </c>
      <c r="D48" s="139">
        <v>142390</v>
      </c>
      <c r="E48" s="140">
        <v>156899</v>
      </c>
    </row>
    <row r="49" spans="1:5" ht="15.75" thickBot="1" x14ac:dyDescent="0.3">
      <c r="A49" s="40"/>
      <c r="B49" s="145" t="s">
        <v>72</v>
      </c>
      <c r="C49" s="123">
        <v>480</v>
      </c>
      <c r="D49" s="139">
        <f>SUM(D36,D41,D48,D47)</f>
        <v>472946</v>
      </c>
      <c r="E49" s="140">
        <f>SUM(E36,E41,E48,E47)</f>
        <v>374781</v>
      </c>
    </row>
    <row r="50" spans="1:5" ht="15.75" thickBot="1" x14ac:dyDescent="0.3">
      <c r="A50" s="40"/>
      <c r="B50" s="46" t="s">
        <v>73</v>
      </c>
      <c r="C50" s="47">
        <v>490</v>
      </c>
      <c r="D50" s="117">
        <f>SUM(D30,D49,)</f>
        <v>11007374</v>
      </c>
      <c r="E50" s="118">
        <f>SUM(E30,E49,)</f>
        <v>11317533</v>
      </c>
    </row>
    <row r="51" spans="1:5" x14ac:dyDescent="0.25">
      <c r="A51" s="37"/>
      <c r="B51" s="78"/>
      <c r="C51" s="79"/>
      <c r="D51" s="80"/>
      <c r="E51" s="80"/>
    </row>
    <row r="52" spans="1:5" x14ac:dyDescent="0.25">
      <c r="A52" s="37"/>
      <c r="B52" s="78"/>
      <c r="C52" s="79"/>
      <c r="D52" s="80"/>
      <c r="E52" s="80"/>
    </row>
    <row r="53" spans="1:5" x14ac:dyDescent="0.25">
      <c r="A53" s="37"/>
      <c r="B53" s="78"/>
      <c r="C53" s="79"/>
      <c r="D53" s="80"/>
      <c r="E53" s="80"/>
    </row>
    <row r="54" spans="1:5" x14ac:dyDescent="0.25">
      <c r="A54" s="37"/>
      <c r="B54" s="78"/>
      <c r="C54" s="79"/>
      <c r="D54" s="80"/>
      <c r="E54" s="80"/>
    </row>
    <row r="55" spans="1:5" x14ac:dyDescent="0.25">
      <c r="A55" s="37"/>
      <c r="B55" s="78"/>
      <c r="C55" s="79"/>
      <c r="D55" s="80"/>
      <c r="E55" s="80"/>
    </row>
    <row r="56" spans="1:5" x14ac:dyDescent="0.25">
      <c r="A56" s="37"/>
      <c r="B56" s="78"/>
      <c r="C56" s="79"/>
      <c r="D56" s="80"/>
      <c r="E56" s="80"/>
    </row>
    <row r="57" spans="1:5" x14ac:dyDescent="0.25">
      <c r="A57" s="37"/>
      <c r="B57" s="78"/>
      <c r="C57" s="79"/>
      <c r="D57" s="80"/>
      <c r="E57" s="80"/>
    </row>
    <row r="58" spans="1:5" x14ac:dyDescent="0.25">
      <c r="A58" s="37"/>
      <c r="B58" s="78"/>
      <c r="C58" s="79"/>
      <c r="D58" s="80"/>
      <c r="E58" s="80"/>
    </row>
    <row r="59" spans="1:5" x14ac:dyDescent="0.25">
      <c r="A59" s="81"/>
      <c r="B59" s="78"/>
      <c r="C59" s="79"/>
      <c r="D59" s="80"/>
      <c r="E59" s="80"/>
    </row>
    <row r="60" spans="1:5" ht="22.5" x14ac:dyDescent="0.25">
      <c r="A60" s="154"/>
      <c r="B60" s="82" t="s">
        <v>74</v>
      </c>
      <c r="C60" s="83" t="s">
        <v>39</v>
      </c>
      <c r="D60" s="84">
        <v>43373</v>
      </c>
      <c r="E60" s="84">
        <v>43100</v>
      </c>
    </row>
    <row r="61" spans="1:5" ht="18.75" x14ac:dyDescent="0.25">
      <c r="A61" s="155">
        <v>1</v>
      </c>
      <c r="B61" s="130" t="s">
        <v>75</v>
      </c>
      <c r="C61" s="49"/>
      <c r="D61" s="48"/>
      <c r="E61" s="48"/>
    </row>
    <row r="62" spans="1:5" x14ac:dyDescent="0.25">
      <c r="A62" s="156"/>
      <c r="B62" s="157" t="s">
        <v>76</v>
      </c>
      <c r="C62" s="38">
        <v>500</v>
      </c>
      <c r="D62" s="39">
        <v>41910</v>
      </c>
      <c r="E62" s="39">
        <f>'[1]Pašu kapitāla pārskats'!D20</f>
        <v>41910</v>
      </c>
    </row>
    <row r="63" spans="1:5" x14ac:dyDescent="0.25">
      <c r="A63" s="156"/>
      <c r="B63" s="135" t="s">
        <v>148</v>
      </c>
      <c r="C63" s="38"/>
      <c r="D63" s="119"/>
      <c r="E63" s="119"/>
    </row>
    <row r="64" spans="1:5" x14ac:dyDescent="0.25">
      <c r="A64" s="156"/>
      <c r="B64" s="135" t="s">
        <v>77</v>
      </c>
      <c r="C64" s="38">
        <v>570</v>
      </c>
      <c r="D64" s="39">
        <v>1</v>
      </c>
      <c r="E64" s="39">
        <v>1</v>
      </c>
    </row>
    <row r="65" spans="1:5" x14ac:dyDescent="0.25">
      <c r="A65" s="156"/>
      <c r="B65" s="48" t="s">
        <v>78</v>
      </c>
      <c r="C65" s="49">
        <v>580</v>
      </c>
      <c r="D65" s="119">
        <f>SUM(D64)</f>
        <v>1</v>
      </c>
      <c r="E65" s="119">
        <f>SUM(E64:E64)</f>
        <v>1</v>
      </c>
    </row>
    <row r="66" spans="1:5" x14ac:dyDescent="0.25">
      <c r="A66" s="156"/>
      <c r="B66" s="135" t="s">
        <v>147</v>
      </c>
      <c r="C66" s="49"/>
      <c r="D66" s="119"/>
      <c r="E66" s="119"/>
    </row>
    <row r="67" spans="1:5" x14ac:dyDescent="0.25">
      <c r="A67" s="156"/>
      <c r="B67" s="135" t="s">
        <v>149</v>
      </c>
      <c r="C67" s="38">
        <v>590</v>
      </c>
      <c r="D67" s="120">
        <v>-777790</v>
      </c>
      <c r="E67" s="120">
        <v>-775326</v>
      </c>
    </row>
    <row r="68" spans="1:5" ht="15.75" thickBot="1" x14ac:dyDescent="0.3">
      <c r="A68" s="158"/>
      <c r="B68" s="147" t="s">
        <v>150</v>
      </c>
      <c r="C68" s="137">
        <v>600</v>
      </c>
      <c r="D68" s="159">
        <v>52254</v>
      </c>
      <c r="E68" s="160">
        <v>-2464</v>
      </c>
    </row>
    <row r="69" spans="1:5" ht="15.75" thickBot="1" x14ac:dyDescent="0.3">
      <c r="A69" s="162"/>
      <c r="B69" s="145" t="s">
        <v>79</v>
      </c>
      <c r="C69" s="123">
        <v>610</v>
      </c>
      <c r="D69" s="139">
        <f>D62+D65+D67+D68</f>
        <v>-683625</v>
      </c>
      <c r="E69" s="140">
        <f>E62+E65+E67+E68</f>
        <v>-735879</v>
      </c>
    </row>
    <row r="70" spans="1:5" ht="18.75" x14ac:dyDescent="0.25">
      <c r="A70" s="161">
        <v>2</v>
      </c>
      <c r="B70" s="36" t="s">
        <v>80</v>
      </c>
      <c r="C70" s="85"/>
      <c r="D70" s="142"/>
      <c r="E70" s="142"/>
    </row>
    <row r="71" spans="1:5" x14ac:dyDescent="0.25">
      <c r="A71" s="156"/>
      <c r="B71" s="131" t="s">
        <v>81</v>
      </c>
      <c r="C71" s="38">
        <v>620</v>
      </c>
      <c r="D71" s="39">
        <f>IF(ISREF(CelleF41),CelleF41,0)</f>
        <v>0</v>
      </c>
      <c r="E71" s="39">
        <f>IF(ISREF(CelleB41),CelleB41,0)</f>
        <v>0</v>
      </c>
    </row>
    <row r="72" spans="1:5" x14ac:dyDescent="0.25">
      <c r="A72" s="156"/>
      <c r="B72" s="131" t="s">
        <v>82</v>
      </c>
      <c r="C72" s="38">
        <v>630</v>
      </c>
      <c r="D72" s="39">
        <f>IF(ISREF(CelleF78),CelleF78,0)</f>
        <v>0</v>
      </c>
      <c r="E72" s="39">
        <f>IF(ISREF(CelleB78),CelleB78,0)</f>
        <v>0</v>
      </c>
    </row>
    <row r="73" spans="1:5" ht="15.75" thickBot="1" x14ac:dyDescent="0.3">
      <c r="A73" s="158"/>
      <c r="B73" s="136" t="s">
        <v>83</v>
      </c>
      <c r="C73" s="137">
        <v>640</v>
      </c>
      <c r="D73" s="138">
        <f>IF(ISREF(CelleF116),CelleF116,0)</f>
        <v>0</v>
      </c>
      <c r="E73" s="138">
        <f>IF(ISREF(CelleB116),CelleB116,0)</f>
        <v>0</v>
      </c>
    </row>
    <row r="74" spans="1:5" ht="15.75" thickBot="1" x14ac:dyDescent="0.3">
      <c r="A74" s="162"/>
      <c r="B74" s="145" t="s">
        <v>84</v>
      </c>
      <c r="C74" s="123">
        <v>650</v>
      </c>
      <c r="D74" s="139">
        <f>SUM(D71:D73)</f>
        <v>0</v>
      </c>
      <c r="E74" s="140">
        <f>SUM(E71:E73)</f>
        <v>0</v>
      </c>
    </row>
    <row r="75" spans="1:5" ht="18.75" x14ac:dyDescent="0.25">
      <c r="A75" s="161">
        <v>3</v>
      </c>
      <c r="B75" s="36" t="s">
        <v>85</v>
      </c>
      <c r="C75" s="121"/>
      <c r="D75" s="142"/>
      <c r="E75" s="142"/>
    </row>
    <row r="76" spans="1:5" x14ac:dyDescent="0.25">
      <c r="A76" s="49" t="s">
        <v>61</v>
      </c>
      <c r="B76" s="134" t="s">
        <v>86</v>
      </c>
      <c r="C76" s="38"/>
      <c r="D76" s="39"/>
      <c r="E76" s="39"/>
    </row>
    <row r="77" spans="1:5" x14ac:dyDescent="0.25">
      <c r="A77" s="156"/>
      <c r="B77" s="131" t="s">
        <v>154</v>
      </c>
      <c r="C77" s="44">
        <v>680</v>
      </c>
      <c r="D77" s="39">
        <v>3243222</v>
      </c>
      <c r="E77" s="39">
        <v>3243222</v>
      </c>
    </row>
    <row r="78" spans="1:5" ht="15.75" thickBot="1" x14ac:dyDescent="0.3">
      <c r="A78" s="158"/>
      <c r="B78" s="136" t="s">
        <v>155</v>
      </c>
      <c r="C78" s="45">
        <v>770</v>
      </c>
      <c r="D78" s="138">
        <v>7741273</v>
      </c>
      <c r="E78" s="138">
        <v>7741273</v>
      </c>
    </row>
    <row r="79" spans="1:5" ht="15.75" thickBot="1" x14ac:dyDescent="0.3">
      <c r="A79" s="162"/>
      <c r="B79" s="163" t="s">
        <v>87</v>
      </c>
      <c r="C79" s="164">
        <v>800</v>
      </c>
      <c r="D79" s="139">
        <f>SUM(D77:D78)</f>
        <v>10984495</v>
      </c>
      <c r="E79" s="140">
        <f>SUM(E77:E78)</f>
        <v>10984495</v>
      </c>
    </row>
    <row r="80" spans="1:5" x14ac:dyDescent="0.25">
      <c r="A80" s="85" t="s">
        <v>43</v>
      </c>
      <c r="B80" s="36" t="s">
        <v>88</v>
      </c>
      <c r="C80" s="85"/>
      <c r="D80" s="142"/>
      <c r="E80" s="142"/>
    </row>
    <row r="81" spans="1:5" x14ac:dyDescent="0.25">
      <c r="A81" s="156"/>
      <c r="B81" s="131" t="s">
        <v>154</v>
      </c>
      <c r="C81" s="38">
        <v>830</v>
      </c>
      <c r="D81" s="39">
        <v>50806</v>
      </c>
      <c r="E81" s="39">
        <v>203223</v>
      </c>
    </row>
    <row r="82" spans="1:5" x14ac:dyDescent="0.25">
      <c r="A82" s="156"/>
      <c r="B82" s="131" t="s">
        <v>160</v>
      </c>
      <c r="C82" s="38">
        <v>860</v>
      </c>
      <c r="D82" s="39">
        <v>108417</v>
      </c>
      <c r="E82" s="39">
        <v>48956</v>
      </c>
    </row>
    <row r="83" spans="1:5" x14ac:dyDescent="0.25">
      <c r="A83" s="156"/>
      <c r="B83" s="131" t="s">
        <v>159</v>
      </c>
      <c r="C83" s="38">
        <v>900</v>
      </c>
      <c r="D83" s="39">
        <v>340635</v>
      </c>
      <c r="E83" s="39">
        <v>170765</v>
      </c>
    </row>
    <row r="84" spans="1:5" x14ac:dyDescent="0.25">
      <c r="A84" s="156"/>
      <c r="B84" s="131" t="s">
        <v>156</v>
      </c>
      <c r="C84" s="38">
        <v>910</v>
      </c>
      <c r="D84" s="39">
        <v>16450</v>
      </c>
      <c r="E84" s="39">
        <v>12119</v>
      </c>
    </row>
    <row r="85" spans="1:5" x14ac:dyDescent="0.25">
      <c r="A85" s="156"/>
      <c r="B85" s="131" t="s">
        <v>157</v>
      </c>
      <c r="C85" s="38">
        <v>920</v>
      </c>
      <c r="D85" s="39">
        <v>143645</v>
      </c>
      <c r="E85" s="39">
        <v>574578</v>
      </c>
    </row>
    <row r="86" spans="1:5" ht="15.75" thickBot="1" x14ac:dyDescent="0.3">
      <c r="A86" s="158"/>
      <c r="B86" s="136" t="s">
        <v>158</v>
      </c>
      <c r="C86" s="137">
        <v>950</v>
      </c>
      <c r="D86" s="138">
        <v>46551</v>
      </c>
      <c r="E86" s="138">
        <v>59276</v>
      </c>
    </row>
    <row r="87" spans="1:5" ht="15.75" thickBot="1" x14ac:dyDescent="0.3">
      <c r="A87" s="162"/>
      <c r="B87" s="124" t="s">
        <v>46</v>
      </c>
      <c r="C87" s="123">
        <v>970</v>
      </c>
      <c r="D87" s="139">
        <f>SUM(D81:D86)</f>
        <v>706504</v>
      </c>
      <c r="E87" s="140">
        <f>SUM(E81:E86)</f>
        <v>1068917</v>
      </c>
    </row>
    <row r="88" spans="1:5" ht="15.75" thickBot="1" x14ac:dyDescent="0.3">
      <c r="A88" s="162"/>
      <c r="B88" s="145" t="s">
        <v>89</v>
      </c>
      <c r="C88" s="123">
        <v>980</v>
      </c>
      <c r="D88" s="139">
        <f>SUM(D79,D87)</f>
        <v>11690999</v>
      </c>
      <c r="E88" s="140">
        <f>SUM(E79,E87)</f>
        <v>12053412</v>
      </c>
    </row>
    <row r="89" spans="1:5" ht="15.75" thickBot="1" x14ac:dyDescent="0.3">
      <c r="A89" s="162"/>
      <c r="B89" s="46" t="s">
        <v>73</v>
      </c>
      <c r="C89" s="47">
        <v>990</v>
      </c>
      <c r="D89" s="117">
        <f>SUM(D69,D74,D88)</f>
        <v>11007374</v>
      </c>
      <c r="E89" s="118">
        <f>SUM(E69,E74,E88)</f>
        <v>11317533</v>
      </c>
    </row>
    <row r="90" spans="1:5" ht="42" customHeight="1" x14ac:dyDescent="0.25">
      <c r="A90" s="35"/>
      <c r="B90" s="165"/>
      <c r="C90" s="166"/>
      <c r="D90" s="165"/>
      <c r="E90" s="35"/>
    </row>
    <row r="91" spans="1:5" x14ac:dyDescent="0.25">
      <c r="B91" s="104"/>
      <c r="C91" s="104"/>
      <c r="D91" s="104"/>
      <c r="E91" s="104"/>
    </row>
  </sheetData>
  <mergeCells count="5">
    <mergeCell ref="A1:D1"/>
    <mergeCell ref="A2:D2"/>
    <mergeCell ref="A3:D3"/>
    <mergeCell ref="A4:B4"/>
    <mergeCell ref="C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4" workbookViewId="0">
      <selection activeCell="B35" sqref="B35"/>
    </sheetView>
  </sheetViews>
  <sheetFormatPr defaultRowHeight="15" x14ac:dyDescent="0.25"/>
  <cols>
    <col min="2" max="2" width="43.42578125" customWidth="1"/>
    <col min="3" max="3" width="15.28515625" customWidth="1"/>
    <col min="4" max="4" width="16.7109375" customWidth="1"/>
  </cols>
  <sheetData>
    <row r="1" spans="1:4" x14ac:dyDescent="0.25">
      <c r="A1" s="168" t="s">
        <v>37</v>
      </c>
      <c r="B1" s="168"/>
      <c r="C1" s="168"/>
      <c r="D1" s="168"/>
    </row>
    <row r="2" spans="1:4" x14ac:dyDescent="0.25">
      <c r="A2" s="169" t="s">
        <v>90</v>
      </c>
      <c r="B2" s="169"/>
      <c r="C2" s="169"/>
      <c r="D2" s="169"/>
    </row>
    <row r="3" spans="1:4" x14ac:dyDescent="0.25">
      <c r="A3" s="169" t="s">
        <v>91</v>
      </c>
      <c r="B3" s="169"/>
      <c r="C3" s="169"/>
      <c r="D3" s="169"/>
    </row>
    <row r="4" spans="1:4" x14ac:dyDescent="0.25">
      <c r="A4" s="170" t="s">
        <v>92</v>
      </c>
      <c r="B4" s="170"/>
      <c r="C4" s="173" t="s">
        <v>135</v>
      </c>
      <c r="D4" s="173"/>
    </row>
    <row r="5" spans="1:4" ht="15.75" x14ac:dyDescent="0.25">
      <c r="A5" s="51"/>
      <c r="B5" s="51"/>
      <c r="C5" s="51"/>
      <c r="D5" s="52"/>
    </row>
    <row r="6" spans="1:4" ht="15.75" x14ac:dyDescent="0.25">
      <c r="A6" s="174" t="s">
        <v>93</v>
      </c>
      <c r="B6" s="174"/>
      <c r="C6" s="174"/>
      <c r="D6" s="174"/>
    </row>
    <row r="7" spans="1:4" x14ac:dyDescent="0.25">
      <c r="A7" s="172" t="s">
        <v>94</v>
      </c>
      <c r="B7" s="172"/>
      <c r="C7" s="172"/>
      <c r="D7" s="172"/>
    </row>
    <row r="8" spans="1:4" ht="25.5" x14ac:dyDescent="0.25">
      <c r="A8" s="53" t="s">
        <v>95</v>
      </c>
      <c r="B8" s="54" t="s">
        <v>96</v>
      </c>
      <c r="C8" s="53" t="s">
        <v>127</v>
      </c>
      <c r="D8" s="53" t="s">
        <v>97</v>
      </c>
    </row>
    <row r="9" spans="1:4" x14ac:dyDescent="0.25">
      <c r="A9" s="57" t="s">
        <v>98</v>
      </c>
      <c r="B9" s="58" t="s">
        <v>99</v>
      </c>
      <c r="C9" s="76">
        <v>1302283</v>
      </c>
      <c r="D9" s="76">
        <v>1475382</v>
      </c>
    </row>
    <row r="10" spans="1:4" x14ac:dyDescent="0.25">
      <c r="A10" s="57"/>
      <c r="B10" s="58" t="s">
        <v>100</v>
      </c>
      <c r="C10" s="76">
        <v>0</v>
      </c>
      <c r="D10" s="76">
        <v>0</v>
      </c>
    </row>
    <row r="11" spans="1:4" x14ac:dyDescent="0.25">
      <c r="A11" s="57"/>
      <c r="B11" s="58" t="s">
        <v>101</v>
      </c>
      <c r="C11" s="76">
        <v>1302283</v>
      </c>
      <c r="D11" s="76">
        <v>1475382</v>
      </c>
    </row>
    <row r="12" spans="1:4" ht="25.5" x14ac:dyDescent="0.25">
      <c r="A12" s="57" t="s">
        <v>102</v>
      </c>
      <c r="B12" s="55" t="s">
        <v>103</v>
      </c>
      <c r="C12" s="76">
        <v>-1122225</v>
      </c>
      <c r="D12" s="76">
        <v>-1366981</v>
      </c>
    </row>
    <row r="13" spans="1:4" x14ac:dyDescent="0.25">
      <c r="A13" s="57" t="s">
        <v>104</v>
      </c>
      <c r="B13" s="55" t="s">
        <v>105</v>
      </c>
      <c r="C13" s="56">
        <f>SUM(C10:C12)</f>
        <v>180058</v>
      </c>
      <c r="D13" s="56">
        <f>SUM(D10:D12)</f>
        <v>108401</v>
      </c>
    </row>
    <row r="14" spans="1:4" x14ac:dyDescent="0.25">
      <c r="A14" s="57" t="s">
        <v>106</v>
      </c>
      <c r="B14" s="58" t="s">
        <v>107</v>
      </c>
      <c r="C14" s="76">
        <v>0</v>
      </c>
      <c r="D14" s="76">
        <v>0</v>
      </c>
    </row>
    <row r="15" spans="1:4" x14ac:dyDescent="0.25">
      <c r="A15" s="57" t="s">
        <v>108</v>
      </c>
      <c r="B15" s="58" t="s">
        <v>109</v>
      </c>
      <c r="C15" s="76">
        <v>-77634</v>
      </c>
      <c r="D15" s="76">
        <v>-94513</v>
      </c>
    </row>
    <row r="16" spans="1:4" x14ac:dyDescent="0.25">
      <c r="A16" s="57" t="s">
        <v>110</v>
      </c>
      <c r="B16" s="58" t="s">
        <v>111</v>
      </c>
      <c r="C16" s="76">
        <v>434326</v>
      </c>
      <c r="D16" s="76">
        <v>616853</v>
      </c>
    </row>
    <row r="17" spans="1:4" x14ac:dyDescent="0.25">
      <c r="A17" s="57" t="s">
        <v>112</v>
      </c>
      <c r="B17" s="58" t="s">
        <v>113</v>
      </c>
      <c r="C17" s="76">
        <v>-434392</v>
      </c>
      <c r="D17" s="76">
        <v>-610530</v>
      </c>
    </row>
    <row r="18" spans="1:4" x14ac:dyDescent="0.25">
      <c r="A18" s="57" t="s">
        <v>132</v>
      </c>
      <c r="B18" s="58" t="s">
        <v>131</v>
      </c>
      <c r="C18" s="76">
        <v>0</v>
      </c>
      <c r="D18" s="76">
        <v>45202</v>
      </c>
    </row>
    <row r="19" spans="1:4" x14ac:dyDescent="0.25">
      <c r="A19" s="57" t="s">
        <v>161</v>
      </c>
      <c r="B19" s="55" t="s">
        <v>115</v>
      </c>
      <c r="C19" s="76">
        <v>-50104</v>
      </c>
      <c r="D19" s="76">
        <v>-67877</v>
      </c>
    </row>
    <row r="20" spans="1:4" x14ac:dyDescent="0.25">
      <c r="A20" s="57"/>
      <c r="B20" s="55" t="s">
        <v>116</v>
      </c>
      <c r="C20" s="76">
        <v>0</v>
      </c>
      <c r="D20" s="76">
        <v>0</v>
      </c>
    </row>
    <row r="21" spans="1:4" x14ac:dyDescent="0.25">
      <c r="A21" s="57"/>
      <c r="B21" s="55" t="s">
        <v>117</v>
      </c>
      <c r="C21" s="76">
        <v>-50104</v>
      </c>
      <c r="D21" s="76">
        <v>-67877</v>
      </c>
    </row>
    <row r="22" spans="1:4" x14ac:dyDescent="0.25">
      <c r="A22" s="57" t="s">
        <v>162</v>
      </c>
      <c r="B22" s="58" t="s">
        <v>119</v>
      </c>
      <c r="C22" s="56">
        <f>SUM(C13:C19)</f>
        <v>52254</v>
      </c>
      <c r="D22" s="56">
        <f>SUM(D13:D19)</f>
        <v>-2464</v>
      </c>
    </row>
    <row r="23" spans="1:4" x14ac:dyDescent="0.25">
      <c r="A23" s="57" t="s">
        <v>163</v>
      </c>
      <c r="B23" s="58" t="s">
        <v>121</v>
      </c>
      <c r="C23" s="76">
        <v>0</v>
      </c>
      <c r="D23" s="76">
        <v>0</v>
      </c>
    </row>
    <row r="24" spans="1:4" ht="25.5" x14ac:dyDescent="0.25">
      <c r="A24" s="57" t="s">
        <v>114</v>
      </c>
      <c r="B24" s="55" t="s">
        <v>123</v>
      </c>
      <c r="C24" s="56">
        <f>SUM(C22:C23)</f>
        <v>52254</v>
      </c>
      <c r="D24" s="56">
        <f>SUM(D22:D23)</f>
        <v>-2464</v>
      </c>
    </row>
    <row r="25" spans="1:4" ht="25.5" x14ac:dyDescent="0.25">
      <c r="A25" s="57" t="s">
        <v>118</v>
      </c>
      <c r="B25" s="55" t="s">
        <v>124</v>
      </c>
      <c r="C25" s="76">
        <v>0</v>
      </c>
      <c r="D25" s="76">
        <v>0</v>
      </c>
    </row>
    <row r="26" spans="1:4" x14ac:dyDescent="0.25">
      <c r="A26" s="57" t="s">
        <v>120</v>
      </c>
      <c r="B26" s="58" t="s">
        <v>125</v>
      </c>
      <c r="C26" s="76">
        <v>0</v>
      </c>
      <c r="D26" s="76">
        <v>0</v>
      </c>
    </row>
    <row r="27" spans="1:4" x14ac:dyDescent="0.25">
      <c r="A27" s="57" t="s">
        <v>122</v>
      </c>
      <c r="B27" s="58" t="s">
        <v>126</v>
      </c>
      <c r="C27" s="56">
        <f>SUM(C24:C26)</f>
        <v>52254</v>
      </c>
      <c r="D27" s="56">
        <f>SUM(D24:D26)</f>
        <v>-2464</v>
      </c>
    </row>
    <row r="28" spans="1:4" x14ac:dyDescent="0.25">
      <c r="A28" s="59"/>
      <c r="B28" s="59"/>
      <c r="C28" s="59"/>
      <c r="D28" s="59"/>
    </row>
    <row r="29" spans="1:4" x14ac:dyDescent="0.25">
      <c r="A29" s="60"/>
      <c r="B29" s="167"/>
      <c r="C29" s="167"/>
      <c r="D29" s="167"/>
    </row>
    <row r="30" spans="1:4" x14ac:dyDescent="0.25">
      <c r="B30" s="104"/>
      <c r="C30" s="104"/>
      <c r="D30" s="104"/>
    </row>
    <row r="31" spans="1:4" x14ac:dyDescent="0.25">
      <c r="B31" s="167"/>
      <c r="C31" s="167"/>
      <c r="D31" s="167"/>
    </row>
  </sheetData>
  <mergeCells count="7">
    <mergeCell ref="A7:D7"/>
    <mergeCell ref="A1:D1"/>
    <mergeCell ref="A2:D2"/>
    <mergeCell ref="A3:D3"/>
    <mergeCell ref="A4:B4"/>
    <mergeCell ref="C4:D4"/>
    <mergeCell ref="A6:D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C27" sqref="C27"/>
    </sheetView>
  </sheetViews>
  <sheetFormatPr defaultRowHeight="15" x14ac:dyDescent="0.25"/>
  <cols>
    <col min="1" max="1" width="4.5703125" customWidth="1"/>
    <col min="2" max="2" width="36.42578125" customWidth="1"/>
    <col min="3" max="3" width="12" customWidth="1"/>
    <col min="4" max="4" width="11.5703125" customWidth="1"/>
    <col min="5" max="5" width="10.28515625" customWidth="1"/>
    <col min="6" max="6" width="12" customWidth="1"/>
  </cols>
  <sheetData>
    <row r="1" spans="1:6" x14ac:dyDescent="0.25">
      <c r="A1" s="1"/>
      <c r="B1" s="2" t="s">
        <v>0</v>
      </c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ht="19.5" thickBot="1" x14ac:dyDescent="0.3">
      <c r="A3" s="177" t="s">
        <v>137</v>
      </c>
      <c r="B3" s="177"/>
      <c r="C3" s="177"/>
      <c r="D3" s="177"/>
      <c r="E3" s="177"/>
      <c r="F3" s="177"/>
    </row>
    <row r="4" spans="1:6" ht="15.75" customHeight="1" thickBot="1" x14ac:dyDescent="0.3">
      <c r="A4" s="178"/>
      <c r="B4" s="179"/>
      <c r="C4" s="180" t="s">
        <v>130</v>
      </c>
      <c r="D4" s="181"/>
      <c r="E4" s="180" t="s">
        <v>129</v>
      </c>
      <c r="F4" s="181"/>
    </row>
    <row r="5" spans="1:6" x14ac:dyDescent="0.25">
      <c r="A5" s="182" t="s">
        <v>1</v>
      </c>
      <c r="B5" s="183"/>
      <c r="C5" s="77" t="s">
        <v>2</v>
      </c>
      <c r="D5" s="33" t="s">
        <v>3</v>
      </c>
      <c r="E5" s="77" t="s">
        <v>2</v>
      </c>
      <c r="F5" s="33" t="s">
        <v>3</v>
      </c>
    </row>
    <row r="6" spans="1:6" ht="24.75" x14ac:dyDescent="0.25">
      <c r="A6" s="3">
        <v>1</v>
      </c>
      <c r="B6" s="4" t="s">
        <v>4</v>
      </c>
      <c r="C6" s="107">
        <v>1486082</v>
      </c>
      <c r="D6" s="108"/>
      <c r="E6" s="107">
        <v>1864639</v>
      </c>
      <c r="F6" s="108"/>
    </row>
    <row r="7" spans="1:6" ht="24.75" x14ac:dyDescent="0.25">
      <c r="A7" s="3">
        <v>2</v>
      </c>
      <c r="B7" s="5" t="s">
        <v>5</v>
      </c>
      <c r="C7" s="107"/>
      <c r="D7" s="108">
        <v>362367</v>
      </c>
      <c r="E7" s="107"/>
      <c r="F7" s="108">
        <v>531229</v>
      </c>
    </row>
    <row r="8" spans="1:6" ht="24.75" x14ac:dyDescent="0.25">
      <c r="A8" s="6">
        <v>3</v>
      </c>
      <c r="B8" s="5" t="s">
        <v>134</v>
      </c>
      <c r="C8" s="107"/>
      <c r="D8" s="108">
        <v>156548</v>
      </c>
      <c r="E8" s="107"/>
      <c r="F8" s="108">
        <v>230850</v>
      </c>
    </row>
    <row r="9" spans="1:6" x14ac:dyDescent="0.25">
      <c r="A9" s="6">
        <v>4</v>
      </c>
      <c r="B9" s="7" t="s">
        <v>6</v>
      </c>
      <c r="C9" s="107"/>
      <c r="D9" s="108"/>
      <c r="E9" s="107"/>
      <c r="F9" s="108"/>
    </row>
    <row r="10" spans="1:6" x14ac:dyDescent="0.25">
      <c r="A10" s="3">
        <v>5</v>
      </c>
      <c r="B10" s="7" t="s">
        <v>7</v>
      </c>
      <c r="C10" s="107">
        <v>2258</v>
      </c>
      <c r="D10" s="109"/>
      <c r="E10" s="110"/>
      <c r="F10" s="109"/>
    </row>
    <row r="11" spans="1:6" x14ac:dyDescent="0.25">
      <c r="A11" s="3">
        <v>6</v>
      </c>
      <c r="B11" s="8" t="s">
        <v>8</v>
      </c>
      <c r="C11" s="107"/>
      <c r="D11" s="108">
        <v>2840</v>
      </c>
      <c r="E11" s="107"/>
      <c r="F11" s="108">
        <v>3406</v>
      </c>
    </row>
    <row r="12" spans="1:6" x14ac:dyDescent="0.25">
      <c r="A12" s="6">
        <v>7</v>
      </c>
      <c r="B12" s="7" t="s">
        <v>9</v>
      </c>
      <c r="C12" s="107"/>
      <c r="D12" s="108">
        <v>711618</v>
      </c>
      <c r="E12" s="107"/>
      <c r="F12" s="108">
        <v>771083</v>
      </c>
    </row>
    <row r="13" spans="1:6" ht="15.75" thickBot="1" x14ac:dyDescent="0.3">
      <c r="A13" s="9"/>
      <c r="B13" s="10" t="s">
        <v>10</v>
      </c>
      <c r="C13" s="69">
        <f>SUM(C6:C12)</f>
        <v>1488340</v>
      </c>
      <c r="D13" s="69">
        <f>SUM(D6:D12)</f>
        <v>1233373</v>
      </c>
      <c r="E13" s="69">
        <f>SUM(E6:E12)</f>
        <v>1864639</v>
      </c>
      <c r="F13" s="69">
        <f>SUM(F6:F12)</f>
        <v>1536568</v>
      </c>
    </row>
    <row r="14" spans="1:6" ht="15.75" thickBot="1" x14ac:dyDescent="0.3">
      <c r="A14" s="11" t="s">
        <v>11</v>
      </c>
      <c r="B14" s="12" t="s">
        <v>12</v>
      </c>
      <c r="C14" s="72">
        <f>SUM(C13-D13)</f>
        <v>254967</v>
      </c>
      <c r="D14" s="111"/>
      <c r="E14" s="72">
        <f>SUM(E13-F13)</f>
        <v>328071</v>
      </c>
      <c r="F14" s="112"/>
    </row>
    <row r="15" spans="1:6" ht="15.75" thickBot="1" x14ac:dyDescent="0.3">
      <c r="A15" s="15"/>
      <c r="B15" s="15"/>
      <c r="C15" s="66"/>
      <c r="D15" s="66"/>
      <c r="E15" s="66"/>
      <c r="F15" s="67"/>
    </row>
    <row r="16" spans="1:6" ht="15.75" thickBot="1" x14ac:dyDescent="0.3">
      <c r="A16" s="11"/>
      <c r="B16" s="12"/>
      <c r="C16" s="175" t="s">
        <v>130</v>
      </c>
      <c r="D16" s="176"/>
      <c r="E16" s="175" t="s">
        <v>129</v>
      </c>
      <c r="F16" s="176"/>
    </row>
    <row r="17" spans="1:6" x14ac:dyDescent="0.25">
      <c r="A17" s="189" t="s">
        <v>13</v>
      </c>
      <c r="B17" s="190"/>
      <c r="C17" s="77" t="s">
        <v>2</v>
      </c>
      <c r="D17" s="33" t="s">
        <v>3</v>
      </c>
      <c r="E17" s="77" t="s">
        <v>2</v>
      </c>
      <c r="F17" s="33" t="s">
        <v>3</v>
      </c>
    </row>
    <row r="18" spans="1:6" x14ac:dyDescent="0.25">
      <c r="A18" s="17">
        <v>1</v>
      </c>
      <c r="B18" s="7" t="s">
        <v>14</v>
      </c>
      <c r="C18" s="61"/>
      <c r="D18" s="113">
        <v>62553</v>
      </c>
      <c r="E18" s="114"/>
      <c r="F18" s="115">
        <v>88325</v>
      </c>
    </row>
    <row r="19" spans="1:6" x14ac:dyDescent="0.25">
      <c r="A19" s="17">
        <v>2</v>
      </c>
      <c r="B19" s="7" t="s">
        <v>128</v>
      </c>
      <c r="C19" s="61"/>
      <c r="D19" s="113"/>
      <c r="E19" s="114">
        <v>42245</v>
      </c>
      <c r="F19" s="115"/>
    </row>
    <row r="20" spans="1:6" x14ac:dyDescent="0.25">
      <c r="A20" s="17">
        <v>3</v>
      </c>
      <c r="B20" s="7" t="s">
        <v>15</v>
      </c>
      <c r="C20" s="65"/>
      <c r="D20" s="68"/>
      <c r="E20" s="63"/>
      <c r="F20" s="64"/>
    </row>
    <row r="21" spans="1:6" ht="15.75" thickBot="1" x14ac:dyDescent="0.3">
      <c r="A21" s="9"/>
      <c r="B21" s="10" t="s">
        <v>10</v>
      </c>
      <c r="C21" s="69">
        <v>0</v>
      </c>
      <c r="D21" s="70">
        <f>SUM(D18)</f>
        <v>62553</v>
      </c>
      <c r="E21" s="69"/>
      <c r="F21" s="71">
        <f>SUM(F18:F20)</f>
        <v>88325</v>
      </c>
    </row>
    <row r="22" spans="1:6" ht="27" thickBot="1" x14ac:dyDescent="0.3">
      <c r="A22" s="20" t="s">
        <v>16</v>
      </c>
      <c r="B22" s="21" t="s">
        <v>17</v>
      </c>
      <c r="C22" s="72">
        <f>SUM(C19-D18)</f>
        <v>-62553</v>
      </c>
      <c r="D22" s="72">
        <f t="shared" ref="D22:F22" si="0">SUM(D19-E18)</f>
        <v>0</v>
      </c>
      <c r="E22" s="72">
        <f t="shared" si="0"/>
        <v>-46080</v>
      </c>
      <c r="F22" s="72">
        <f t="shared" si="0"/>
        <v>0</v>
      </c>
    </row>
    <row r="23" spans="1:6" ht="15.75" thickBot="1" x14ac:dyDescent="0.3">
      <c r="A23" s="23"/>
      <c r="B23" s="15"/>
      <c r="C23" s="66"/>
      <c r="D23" s="66"/>
      <c r="E23" s="73"/>
      <c r="F23" s="74"/>
    </row>
    <row r="24" spans="1:6" ht="15.75" thickBot="1" x14ac:dyDescent="0.3">
      <c r="A24" s="25"/>
      <c r="B24" s="26"/>
      <c r="C24" s="175" t="s">
        <v>130</v>
      </c>
      <c r="D24" s="176"/>
      <c r="E24" s="175" t="s">
        <v>129</v>
      </c>
      <c r="F24" s="176"/>
    </row>
    <row r="25" spans="1:6" x14ac:dyDescent="0.25">
      <c r="A25" s="27"/>
      <c r="B25" s="28" t="s">
        <v>18</v>
      </c>
      <c r="C25" s="106" t="s">
        <v>2</v>
      </c>
      <c r="D25" s="75" t="s">
        <v>3</v>
      </c>
      <c r="E25" s="106" t="s">
        <v>2</v>
      </c>
      <c r="F25" s="75" t="s">
        <v>3</v>
      </c>
    </row>
    <row r="26" spans="1:6" x14ac:dyDescent="0.25">
      <c r="A26" s="17">
        <v>1</v>
      </c>
      <c r="B26" s="7" t="s">
        <v>19</v>
      </c>
      <c r="C26" s="61"/>
      <c r="D26" s="62"/>
      <c r="E26" s="63"/>
      <c r="F26" s="64"/>
    </row>
    <row r="27" spans="1:6" x14ac:dyDescent="0.25">
      <c r="A27" s="17">
        <v>2</v>
      </c>
      <c r="B27" s="7" t="s">
        <v>20</v>
      </c>
      <c r="C27" s="61"/>
      <c r="D27" s="62">
        <v>152417</v>
      </c>
      <c r="E27" s="63"/>
      <c r="F27" s="64">
        <v>227412</v>
      </c>
    </row>
    <row r="28" spans="1:6" x14ac:dyDescent="0.25">
      <c r="A28" s="17">
        <v>3</v>
      </c>
      <c r="B28" s="7" t="s">
        <v>21</v>
      </c>
      <c r="C28" s="61"/>
      <c r="D28" s="62">
        <v>50186</v>
      </c>
      <c r="E28" s="63"/>
      <c r="F28" s="64"/>
    </row>
    <row r="29" spans="1:6" x14ac:dyDescent="0.25">
      <c r="A29" s="17">
        <v>4</v>
      </c>
      <c r="B29" s="105" t="s">
        <v>22</v>
      </c>
      <c r="C29" s="61"/>
      <c r="D29" s="62"/>
      <c r="E29" s="63"/>
      <c r="F29" s="64"/>
    </row>
    <row r="30" spans="1:6" x14ac:dyDescent="0.25">
      <c r="A30" s="17">
        <v>5</v>
      </c>
      <c r="B30" s="7" t="s">
        <v>133</v>
      </c>
      <c r="C30" s="61"/>
      <c r="D30" s="62">
        <v>4320</v>
      </c>
      <c r="E30" s="63"/>
      <c r="F30" s="64"/>
    </row>
    <row r="31" spans="1:6" ht="15.75" thickBot="1" x14ac:dyDescent="0.3">
      <c r="A31" s="9"/>
      <c r="B31" s="10" t="s">
        <v>10</v>
      </c>
      <c r="C31" s="18">
        <f>SUM(C27:C29)</f>
        <v>0</v>
      </c>
      <c r="D31" s="19">
        <f>SUM(D26:D30)</f>
        <v>206923</v>
      </c>
      <c r="E31" s="18">
        <f>SUM(E26:E29)</f>
        <v>0</v>
      </c>
      <c r="F31" s="18">
        <f>SUM(F26:F29)</f>
        <v>227412</v>
      </c>
    </row>
    <row r="32" spans="1:6" ht="15.75" thickBot="1" x14ac:dyDescent="0.3">
      <c r="A32" s="20" t="s">
        <v>23</v>
      </c>
      <c r="B32" s="29" t="s">
        <v>24</v>
      </c>
      <c r="C32" s="22">
        <f>SUM(C31-D31)</f>
        <v>-206923</v>
      </c>
      <c r="D32" s="13"/>
      <c r="E32" s="22">
        <f>SUM(E31-F31)</f>
        <v>-227412</v>
      </c>
      <c r="F32" s="14"/>
    </row>
    <row r="33" spans="1:6" ht="15.75" thickBot="1" x14ac:dyDescent="0.3">
      <c r="A33" s="15"/>
      <c r="B33" s="15"/>
      <c r="C33" s="16"/>
      <c r="D33" s="16"/>
      <c r="E33" s="24"/>
      <c r="F33" s="24"/>
    </row>
    <row r="34" spans="1:6" ht="15.75" thickBot="1" x14ac:dyDescent="0.3">
      <c r="A34" s="191" t="s">
        <v>25</v>
      </c>
      <c r="B34" s="192"/>
      <c r="C34" s="193" t="s">
        <v>130</v>
      </c>
      <c r="D34" s="194"/>
      <c r="E34" s="193" t="s">
        <v>129</v>
      </c>
      <c r="F34" s="194"/>
    </row>
    <row r="35" spans="1:6" ht="15.75" thickBot="1" x14ac:dyDescent="0.3">
      <c r="A35" s="30"/>
      <c r="B35" s="86" t="s">
        <v>26</v>
      </c>
      <c r="C35" s="184" t="s">
        <v>27</v>
      </c>
      <c r="D35" s="185"/>
      <c r="E35" s="186" t="s">
        <v>27</v>
      </c>
      <c r="F35" s="187"/>
    </row>
    <row r="36" spans="1:6" x14ac:dyDescent="0.25">
      <c r="A36" s="96" t="s">
        <v>11</v>
      </c>
      <c r="B36" s="98" t="s">
        <v>28</v>
      </c>
      <c r="C36" s="91">
        <f>SUM(C14)</f>
        <v>254967</v>
      </c>
      <c r="D36" s="91"/>
      <c r="E36" s="91">
        <f>SUM(E14)</f>
        <v>328071</v>
      </c>
      <c r="F36" s="96"/>
    </row>
    <row r="37" spans="1:6" x14ac:dyDescent="0.25">
      <c r="A37" s="94" t="s">
        <v>16</v>
      </c>
      <c r="B37" s="99" t="s">
        <v>29</v>
      </c>
      <c r="C37" s="92">
        <f>SUM(C22)</f>
        <v>-62553</v>
      </c>
      <c r="D37" s="92"/>
      <c r="E37" s="92">
        <f>SUM(E22)</f>
        <v>-46080</v>
      </c>
      <c r="F37" s="94"/>
    </row>
    <row r="38" spans="1:6" x14ac:dyDescent="0.25">
      <c r="A38" s="94" t="s">
        <v>16</v>
      </c>
      <c r="B38" s="99" t="s">
        <v>30</v>
      </c>
      <c r="C38" s="92">
        <f>SUM(C32)</f>
        <v>-206923</v>
      </c>
      <c r="D38" s="92"/>
      <c r="E38" s="92">
        <f>SUM(E32)</f>
        <v>-227412</v>
      </c>
      <c r="F38" s="94"/>
    </row>
    <row r="39" spans="1:6" x14ac:dyDescent="0.25">
      <c r="A39" s="94" t="s">
        <v>31</v>
      </c>
      <c r="B39" s="100" t="s">
        <v>32</v>
      </c>
      <c r="C39" s="92">
        <f>SUM(C36:C38)</f>
        <v>-14509</v>
      </c>
      <c r="D39" s="92">
        <f t="shared" ref="D39:E39" si="1">SUM(D36:D38)</f>
        <v>0</v>
      </c>
      <c r="E39" s="92">
        <f t="shared" si="1"/>
        <v>54579</v>
      </c>
      <c r="F39" s="94"/>
    </row>
    <row r="40" spans="1:6" x14ac:dyDescent="0.25">
      <c r="A40" s="102" t="s">
        <v>33</v>
      </c>
      <c r="B40" s="100" t="s">
        <v>34</v>
      </c>
      <c r="C40" s="92">
        <f>SUM(E41)</f>
        <v>156899</v>
      </c>
      <c r="D40" s="92"/>
      <c r="E40" s="116">
        <v>102320</v>
      </c>
      <c r="F40" s="94"/>
    </row>
    <row r="41" spans="1:6" ht="15.75" thickBot="1" x14ac:dyDescent="0.3">
      <c r="A41" s="103" t="s">
        <v>35</v>
      </c>
      <c r="B41" s="101" t="s">
        <v>36</v>
      </c>
      <c r="C41" s="93">
        <f>SUM(C14,C32,C22,C40)</f>
        <v>142390</v>
      </c>
      <c r="D41" s="93">
        <f>SUM(D14,D32,D22,D40)</f>
        <v>0</v>
      </c>
      <c r="E41" s="95">
        <f>SUM(E14,E32,E22,E40)</f>
        <v>156899</v>
      </c>
      <c r="F41" s="97"/>
    </row>
    <row r="42" spans="1:6" x14ac:dyDescent="0.25">
      <c r="A42" s="88"/>
      <c r="B42" s="31"/>
      <c r="C42" s="89"/>
      <c r="D42" s="89"/>
      <c r="E42" s="90"/>
      <c r="F42" s="87"/>
    </row>
    <row r="43" spans="1:6" x14ac:dyDescent="0.25">
      <c r="A43" s="88"/>
      <c r="B43" s="31"/>
      <c r="C43" s="89"/>
      <c r="D43" s="89"/>
      <c r="E43" s="90"/>
      <c r="F43" s="87"/>
    </row>
    <row r="44" spans="1:6" x14ac:dyDescent="0.25">
      <c r="A44" s="188"/>
      <c r="B44" s="188"/>
      <c r="C44" s="188"/>
      <c r="D44" s="188"/>
      <c r="E44" s="188"/>
      <c r="F44" s="32"/>
    </row>
    <row r="45" spans="1:6" x14ac:dyDescent="0.25">
      <c r="A45" s="104"/>
      <c r="B45" s="104"/>
      <c r="C45" s="104"/>
      <c r="D45" s="104"/>
      <c r="E45" s="104"/>
    </row>
  </sheetData>
  <mergeCells count="16">
    <mergeCell ref="C35:D35"/>
    <mergeCell ref="E35:F35"/>
    <mergeCell ref="A44:E44"/>
    <mergeCell ref="A17:B17"/>
    <mergeCell ref="C24:D24"/>
    <mergeCell ref="E24:F24"/>
    <mergeCell ref="A34:B34"/>
    <mergeCell ref="C34:D34"/>
    <mergeCell ref="E34:F34"/>
    <mergeCell ref="C16:D16"/>
    <mergeCell ref="E16:F16"/>
    <mergeCell ref="A3:F3"/>
    <mergeCell ref="A4:B4"/>
    <mergeCell ref="C4:D4"/>
    <mergeCell ref="E4:F4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Bilance 3.cet.</vt:lpstr>
      <vt:lpstr>PZ 3.cet.</vt:lpstr>
      <vt:lpstr>NP 3.cet.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Ņikitova</dc:creator>
  <cp:lastModifiedBy>Jana Lužaite</cp:lastModifiedBy>
  <cp:lastPrinted>2018-10-16T13:09:25Z</cp:lastPrinted>
  <dcterms:created xsi:type="dcterms:W3CDTF">2016-04-19T08:50:53Z</dcterms:created>
  <dcterms:modified xsi:type="dcterms:W3CDTF">2018-11-21T12:18:06Z</dcterms:modified>
</cp:coreProperties>
</file>