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 activeTab="2"/>
  </bookViews>
  <sheets>
    <sheet name="Bilance 2.cet." sheetId="3" r:id="rId1"/>
    <sheet name="PZ 2.cet." sheetId="4" r:id="rId2"/>
    <sheet name="NP 2.cet." sheetId="1" r:id="rId3"/>
  </sheets>
  <externalReferences>
    <externalReference r:id="rId4"/>
  </externalReferences>
  <definedNames>
    <definedName name="Akc_D22">'[1]Vērtspapīri  un līdzdal.'!$D$22</definedName>
    <definedName name="Akc_D38">'[1]Vērtspapīri  un līdzdal.'!$D$38</definedName>
    <definedName name="Akc_D54">'[1]Vērtspapīri  un līdzdal.'!$D$54</definedName>
    <definedName name="Akc_D6">'[1]Vērtspapīri  un līdzdal.'!$D$6</definedName>
    <definedName name="Akc_E22">'[1]Vērtspapīri  un līdzdal.'!$E$22</definedName>
    <definedName name="Akc_E38">'[1]Vērtspapīri  un līdzdal.'!$E$38</definedName>
    <definedName name="Akc_E54">'[1]Vērtspapīri  un līdzdal.'!$E$54</definedName>
    <definedName name="Akc_E6">'[1]Vērtspapīri  un līdzdal.'!$E$6</definedName>
    <definedName name="CelleB116">'[1]Uzkrājumu atšifr.'!$B$125</definedName>
    <definedName name="CelleB41">'[1]Uzkrājumu atšifr.'!$B$44</definedName>
    <definedName name="CelleB78">'[1]Uzkrājumu atšifr.'!$B$84</definedName>
    <definedName name="CelleF116">'[1]Uzkrājumu atšifr.'!$F$125</definedName>
    <definedName name="CelleF41">'[1]Uzkrājumu atšifr.'!$F$44</definedName>
    <definedName name="CelleF78">'[1]Uzkrājumu atšifr.'!$F$84</definedName>
    <definedName name="Deb_C24">'[1]Debitoru skaidrojums'!#REF!</definedName>
    <definedName name="Deb_C40">'[1]Debitoru skaidrojums'!#REF!</definedName>
    <definedName name="Deb_D123">'[1]Debitoru skaidrojums'!#REF!</definedName>
    <definedName name="Deb_D24">'[1]Debitoru skaidrojums'!#REF!</definedName>
    <definedName name="Deb_D40">'[1]Debitoru skaidrojums'!#REF!</definedName>
    <definedName name="Deb_D75">'[1]Debitoru skaidrojums'!#REF!</definedName>
    <definedName name="Deb_D91">'[1]Debitoru skaidrojums'!#REF!</definedName>
    <definedName name="Deb_E123">'[1]Debitoru skaidrojums'!#REF!</definedName>
    <definedName name="Deb_E75">'[1]Debitoru skaidrojums'!#REF!</definedName>
    <definedName name="Deb_E91">'[1]Debitoru skaidrojums'!#REF!</definedName>
    <definedName name="Kr_660p">[1]Kreditori!#REF!</definedName>
    <definedName name="Kr_660t">[1]Kreditori!#REF!</definedName>
    <definedName name="Kr_670p">[1]Kreditori!#REF!</definedName>
    <definedName name="Kr_670t">[1]Kreditori!#REF!</definedName>
    <definedName name="Kr_680t">[1]Kreditori!$C$13</definedName>
    <definedName name="Kr_690p">[1]Kreditori!#REF!</definedName>
    <definedName name="Kr_690t">[1]Kreditori!#REF!</definedName>
    <definedName name="Kr_700p">[1]Kreditori!#REF!</definedName>
    <definedName name="Kr_700t">[1]Kreditori!#REF!</definedName>
    <definedName name="Kr_710p">[1]Kreditori!#REF!</definedName>
    <definedName name="Kr_710t">[1]Kreditori!#REF!</definedName>
    <definedName name="Kr_720p">[1]Kreditori!#REF!</definedName>
    <definedName name="Kr_720t">[1]Kreditori!#REF!</definedName>
    <definedName name="Kr_730p">[1]Kreditori!#REF!</definedName>
    <definedName name="Kr_730t">[1]Kreditori!#REF!</definedName>
    <definedName name="Kr_740p">[1]Kreditori!#REF!</definedName>
    <definedName name="Kr_740t">[1]Kreditori!#REF!</definedName>
    <definedName name="Kr_750p">[1]Kreditori!#REF!</definedName>
    <definedName name="Kr_750t">[1]Kreditori!#REF!</definedName>
    <definedName name="Kr_760p">[1]Kreditori!#REF!</definedName>
    <definedName name="Kr_760t">[1]Kreditori!#REF!</definedName>
    <definedName name="Kr_770t">[1]Kreditori!$C$22</definedName>
    <definedName name="Kr_790p">[1]Kreditori!#REF!</definedName>
    <definedName name="Kr_790t">[1]Kreditori!#REF!</definedName>
    <definedName name="Kr_810p">[1]Kreditori!#REF!</definedName>
    <definedName name="Kr_810t">[1]Kreditori!#REF!</definedName>
    <definedName name="Kr_820p">[1]Kreditori!#REF!</definedName>
    <definedName name="Kr_820t">[1]Kreditori!#REF!</definedName>
    <definedName name="Kr_830p">[1]Kreditori!$D$33</definedName>
    <definedName name="Kr_840pp">[1]Kreditori!#REF!</definedName>
    <definedName name="Kr_840t">[1]Kreditori!#REF!</definedName>
    <definedName name="Kr_850p">[1]Kreditori!#REF!</definedName>
    <definedName name="Kr_850t">[1]Kreditori!#REF!</definedName>
    <definedName name="Kr_870p">[1]Kreditori!#REF!</definedName>
    <definedName name="Kr_870t">[1]Kreditori!#REF!</definedName>
    <definedName name="Kr_880p">[1]Kreditori!#REF!</definedName>
    <definedName name="Kr_880t">[1]Kreditori!#REF!</definedName>
    <definedName name="Kr_890p">[1]Kreditori!#REF!</definedName>
    <definedName name="Kr_890t">[1]Kreditori!#REF!</definedName>
    <definedName name="Kr_940p">[1]Kreditori!#REF!</definedName>
    <definedName name="Kr_940t">[1]Kreditori!#REF!</definedName>
    <definedName name="Kr_960p">[1]Kreditori!$D$88</definedName>
    <definedName name="Kr_960t">[1]Kreditori!$C$88</definedName>
    <definedName name="Pasu_Kap_AtshD58">'[1]Pašu kapitāla atšifr.'!#REF!</definedName>
    <definedName name="Pasu_Kap_AtshD68">'[1]Pašu kapitāla atšifr.'!#REF!</definedName>
    <definedName name="PKA_D73">'[1]Pašu kapitāla atšifr.'!#REF!</definedName>
    <definedName name="PKA_D83">'[1]Pašu kapitāla atšifr.'!#REF!</definedName>
    <definedName name="PKA_D88">'[1]Pašu kapitāla atšifr.'!#REF!</definedName>
    <definedName name="PKA_D98">'[1]Pašu kapitāla atšifr.'!#REF!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4" l="1"/>
  <c r="C21" i="1" l="1"/>
  <c r="C24" i="1"/>
  <c r="C16" i="1"/>
  <c r="D24" i="1"/>
  <c r="D21" i="1"/>
  <c r="D16" i="1"/>
  <c r="C26" i="1" l="1"/>
  <c r="C28" i="1" s="1"/>
  <c r="D26" i="1"/>
  <c r="D28" i="1" s="1"/>
  <c r="C11" i="4" l="1"/>
  <c r="B18" i="4"/>
  <c r="B20" i="4" s="1"/>
  <c r="D66" i="3"/>
  <c r="D58" i="3"/>
  <c r="D53" i="3"/>
  <c r="D41" i="3"/>
  <c r="D36" i="3"/>
  <c r="D17" i="3"/>
  <c r="D10" i="3"/>
  <c r="D67" i="3" l="1"/>
  <c r="D68" i="3" s="1"/>
  <c r="D30" i="3"/>
  <c r="D43" i="3"/>
  <c r="D44" i="3" l="1"/>
  <c r="C18" i="4" l="1"/>
  <c r="C20" i="4" s="1"/>
  <c r="E47" i="3"/>
  <c r="E28" i="3"/>
  <c r="E27" i="3"/>
  <c r="E26" i="3"/>
  <c r="E25" i="3"/>
  <c r="E24" i="3"/>
  <c r="E23" i="3"/>
  <c r="E22" i="3"/>
  <c r="E21" i="3"/>
  <c r="E19" i="3"/>
  <c r="E18" i="3"/>
  <c r="E16" i="3"/>
  <c r="E7" i="3"/>
  <c r="E6" i="3"/>
  <c r="E10" i="3" l="1"/>
  <c r="E41" i="3"/>
  <c r="E29" i="3"/>
  <c r="E36" i="3"/>
  <c r="E17" i="3"/>
  <c r="E53" i="3"/>
  <c r="E58" i="3"/>
  <c r="E66" i="3"/>
  <c r="E43" i="3" l="1"/>
  <c r="E30" i="3"/>
  <c r="E67" i="3"/>
  <c r="E68" i="3" s="1"/>
  <c r="E44" i="3" l="1"/>
</calcChain>
</file>

<file path=xl/sharedStrings.xml><?xml version="1.0" encoding="utf-8"?>
<sst xmlns="http://schemas.openxmlformats.org/spreadsheetml/2006/main" count="143" uniqueCount="120">
  <si>
    <t>Ieņēmumi no preču pārdošanas un pakalpojumu sniegšanas</t>
  </si>
  <si>
    <t>Izdevumi nodokļu maksājumiem</t>
  </si>
  <si>
    <t>III</t>
  </si>
  <si>
    <t>IV</t>
  </si>
  <si>
    <t>V</t>
  </si>
  <si>
    <t>SIA "Vidusdaugavas SPAAO"</t>
  </si>
  <si>
    <t>Aktīvs</t>
  </si>
  <si>
    <t>Rindas kods</t>
  </si>
  <si>
    <t>ILGTERMIŅA IEGULDĪJUMI</t>
  </si>
  <si>
    <t xml:space="preserve"> Nemateriālie ieguldījumi</t>
  </si>
  <si>
    <t xml:space="preserve">1.Attīstības izmaksas. </t>
  </si>
  <si>
    <t>2. Koncesijas, patenti, licences, preču zīmes un tamlīdzīgas izmaksas</t>
  </si>
  <si>
    <t>I.KOPĀ</t>
  </si>
  <si>
    <t>II.</t>
  </si>
  <si>
    <t xml:space="preserve"> Pamatlīdzekļi</t>
  </si>
  <si>
    <t>1. Zemes gabali, ēkas, būves un ilggadīgie stādījumi</t>
  </si>
  <si>
    <t>II.KOPĀ</t>
  </si>
  <si>
    <t xml:space="preserve"> Ieguldījuma īpašumi</t>
  </si>
  <si>
    <t>Bioloģiskie aktīvi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</si>
  <si>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</si>
  <si>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</si>
  <si>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</si>
  <si>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</si>
  <si>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</si>
  <si>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</si>
  <si>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</si>
  <si>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</si>
  <si>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</si>
  <si>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</si>
  <si>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</si>
  <si>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</si>
  <si>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</si>
  <si>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KRĀJUMI</t>
  </si>
  <si>
    <t>III.</t>
  </si>
  <si>
    <t xml:space="preserve"> DEBITORI</t>
  </si>
  <si>
    <t xml:space="preserve"> NAUDAS LĪDZEKĻI                    </t>
  </si>
  <si>
    <t>2. IEDAĻAS KOPSUMMA</t>
  </si>
  <si>
    <t>BILANCE</t>
  </si>
  <si>
    <t>Pasīvs</t>
  </si>
  <si>
    <t>PAŠU KAPITĀLS</t>
  </si>
  <si>
    <t>KOPĀ rezeves</t>
  </si>
  <si>
    <t>1.IEDAĻAS KOPSUMMA</t>
  </si>
  <si>
    <t xml:space="preserve"> KREDITORI</t>
  </si>
  <si>
    <t>Ilgtermiņa kreditori</t>
  </si>
  <si>
    <t>I. KOPĀ</t>
  </si>
  <si>
    <t>Īstermiņa kreditori</t>
  </si>
  <si>
    <t>Reģ.Nr. 55403015551</t>
  </si>
  <si>
    <t>Lāčplēša 1, Aizkraukle, LV-5101</t>
  </si>
  <si>
    <t>Peļņas vai zaudējumu aprēķins</t>
  </si>
  <si>
    <t>(pēc izdevumu funkcijas)</t>
  </si>
  <si>
    <t>Nr. p.k.</t>
  </si>
  <si>
    <t xml:space="preserve">Rādītāja nosaukums </t>
  </si>
  <si>
    <t>Neto apgrozījums</t>
  </si>
  <si>
    <t>Bruto peļņa vai zaudējumi</t>
  </si>
  <si>
    <t>Pārdošanas izmaksas</t>
  </si>
  <si>
    <t xml:space="preserve">Administrācijas izmaksas </t>
  </si>
  <si>
    <t>Pārējie saimnieciskās darbības ieņēmumi</t>
  </si>
  <si>
    <t>Pārējās saimnieciskās darbības izmaksas</t>
  </si>
  <si>
    <t>Procentu maksājumi un tamlīdzīgas izmaksas</t>
  </si>
  <si>
    <t>Uzņēmumu ienākuma nodoklis par pārskata gadu</t>
  </si>
  <si>
    <t>Pārskata gada peļņa vai zaudējumi</t>
  </si>
  <si>
    <t>Pārējie procentu un tamlīdzīgi ieņēmumi</t>
  </si>
  <si>
    <t>1. Koncesijas, patenti, licences, preču zīmes un tml.izmaksas</t>
  </si>
  <si>
    <t>2. Iekārtas un mašīnas</t>
  </si>
  <si>
    <t>3. Pārējie pamatlīdzekļi un inventārs</t>
  </si>
  <si>
    <t>5. Avansa maksājumi par pamatlīdzekļiem</t>
  </si>
  <si>
    <t>2. Gatavie ražojumi un preces pārdošanai</t>
  </si>
  <si>
    <t>3. Avansa maksājumi par precēm</t>
  </si>
  <si>
    <t>3. Nākamo periodu izmaksas</t>
  </si>
  <si>
    <t>1.</t>
  </si>
  <si>
    <t>2.</t>
  </si>
  <si>
    <t>4. PL izveidošana un nepabeigto celtniecības objektu izmaksas</t>
  </si>
  <si>
    <t xml:space="preserve">a) iepriekšējo gadu nesadalītā peļņa </t>
  </si>
  <si>
    <t>b) pārskata gada nesadalītā peļņa</t>
  </si>
  <si>
    <t>1. Aizņēmumi no kredītiestādēm</t>
  </si>
  <si>
    <t>2. Nākamo periodu ieņēmumi</t>
  </si>
  <si>
    <t>2. Parādi piegādātājiem un darbuzņēmējiem</t>
  </si>
  <si>
    <t>3. Nodokļi un sociālās apdrošināšanas maksājumi</t>
  </si>
  <si>
    <t>4. Pārējie kreditori</t>
  </si>
  <si>
    <t>5. Nākamo periodu ieņēmumi</t>
  </si>
  <si>
    <t>6. Uzkrātas saistības</t>
  </si>
  <si>
    <t>1. Akciju vai daļu kapitāls (pamatkapitāls)</t>
  </si>
  <si>
    <t>Pārdotās produkcijas ražošanas izmaksas</t>
  </si>
  <si>
    <t>Peļņa vai zaudējumi pirms nodokļiem</t>
  </si>
  <si>
    <t>SIA "Vidusdaugavas SPAAO"    Reģ.Nr. 55403015551</t>
  </si>
  <si>
    <t>2. Pārējās rezerves</t>
  </si>
  <si>
    <t>2. Citi nemateriālie ieguldījumi</t>
  </si>
  <si>
    <t>1. Izejvielas, materiāli un palīgmateriāli</t>
  </si>
  <si>
    <t>1. Pircēju un pasūtītāju parādi</t>
  </si>
  <si>
    <t>2. Citi debitori</t>
  </si>
  <si>
    <t>2. Nesadalītā peļņa:</t>
  </si>
  <si>
    <t>SIA  "Vidusdaugavas SPAAO"</t>
  </si>
  <si>
    <t>Lāčplēša iela 1, Aizkraukle</t>
  </si>
  <si>
    <t>Taksācijas periods:</t>
  </si>
  <si>
    <t>V. Naudas plūsmas pārskats</t>
  </si>
  <si>
    <t>(pēc tiešās metodes)</t>
  </si>
  <si>
    <t xml:space="preserve">Nosaukums </t>
  </si>
  <si>
    <t>2018.</t>
  </si>
  <si>
    <t>I Pamatdarbības naudas plūsma:</t>
  </si>
  <si>
    <t>Maksājumi piegādātājiem, darbiniekiem, pārējiem pamatdarbības izdevumiem</t>
  </si>
  <si>
    <t>3.</t>
  </si>
  <si>
    <t>Izdevumi procentu maksājumiem</t>
  </si>
  <si>
    <t>4.</t>
  </si>
  <si>
    <t>5.</t>
  </si>
  <si>
    <t>Pamatdarbības neto naudas plūsma</t>
  </si>
  <si>
    <t>II Ieguldīšanas darbības naudas plūsma</t>
  </si>
  <si>
    <t xml:space="preserve">Pamatlīdzekļu un nemateriālo ieguldījumu iegāde </t>
  </si>
  <si>
    <t>Ieņēmumi no pamatlīdzekļu un nemateriālo ieguldījumu pārdošanas</t>
  </si>
  <si>
    <t>Saņemtie procenti</t>
  </si>
  <si>
    <t>Ieguldīšanas darbības neto naudas plūsma</t>
  </si>
  <si>
    <t>III Finansēšanas darbības naudas plūsma</t>
  </si>
  <si>
    <t>Izdevumi aizņēmumu atmaksāšanai</t>
  </si>
  <si>
    <t>Finansēšanas darbības neto naudas plūsma</t>
  </si>
  <si>
    <t>IV Ārvalstu valūtu kursu svārstību rezultāts</t>
  </si>
  <si>
    <t>V Naudas un tās ekvivalentu neto pieaugums vai samazinājums</t>
  </si>
  <si>
    <t>VI Naudas un tās ekvivalentu atlikums pārskata gada sākumā</t>
  </si>
  <si>
    <t>VII Naudas un tās ekvivalentu atlikums pārskata gada beigās</t>
  </si>
  <si>
    <t xml:space="preserve">                    par 2019.gadu</t>
  </si>
  <si>
    <t>Pārskata periods: 01.01.2019. - 30.09.2019.</t>
  </si>
  <si>
    <t>3.cet.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</si>
</sst>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3" fontId="8" fillId="0" borderId="13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8" fillId="2" borderId="13" xfId="0" applyFont="1" applyFill="1" applyBorder="1" applyAlignment="1">
      <alignment horizontal="center" vertical="top"/>
    </xf>
    <xf numFmtId="0" fontId="9" fillId="0" borderId="13" xfId="0" applyFont="1" applyBorder="1" applyAlignment="1">
      <alignment horizontal="center" vertical="top" wrapText="1"/>
    </xf>
    <xf numFmtId="0" fontId="16" fillId="3" borderId="0" xfId="0" applyFont="1" applyFill="1" applyAlignment="1">
      <alignment horizontal="left" vertical="center"/>
    </xf>
    <xf numFmtId="0" fontId="5" fillId="3" borderId="13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vertical="top"/>
    </xf>
    <xf numFmtId="0" fontId="10" fillId="3" borderId="13" xfId="0" applyFont="1" applyFill="1" applyBorder="1" applyAlignment="1">
      <alignment vertical="top" wrapText="1"/>
    </xf>
    <xf numFmtId="3" fontId="5" fillId="3" borderId="13" xfId="0" applyNumberFormat="1" applyFont="1" applyFill="1" applyBorder="1" applyAlignment="1">
      <alignment vertical="top"/>
    </xf>
    <xf numFmtId="0" fontId="10" fillId="3" borderId="13" xfId="0" applyFont="1" applyFill="1" applyBorder="1" applyAlignment="1">
      <alignment vertical="top"/>
    </xf>
    <xf numFmtId="3" fontId="10" fillId="3" borderId="13" xfId="0" applyNumberFormat="1" applyFont="1" applyFill="1" applyBorder="1" applyAlignment="1">
      <alignment vertical="top"/>
    </xf>
    <xf numFmtId="0" fontId="15" fillId="3" borderId="0" xfId="0" applyFont="1" applyFill="1" applyBorder="1" applyAlignment="1">
      <alignment horizontal="left" vertical="center"/>
    </xf>
    <xf numFmtId="3" fontId="9" fillId="0" borderId="0" xfId="0" applyNumberFormat="1" applyFont="1" applyBorder="1" applyAlignment="1">
      <alignment horizontal="right" vertical="top" wrapText="1"/>
    </xf>
    <xf numFmtId="3" fontId="9" fillId="0" borderId="9" xfId="0" applyNumberFormat="1" applyFont="1" applyBorder="1" applyAlignment="1">
      <alignment horizontal="right" vertical="top" wrapText="1"/>
    </xf>
    <xf numFmtId="3" fontId="9" fillId="0" borderId="13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right" vertical="top" wrapText="1"/>
    </xf>
    <xf numFmtId="3" fontId="9" fillId="0" borderId="6" xfId="0" applyNumberFormat="1" applyFont="1" applyBorder="1" applyAlignment="1">
      <alignment horizontal="right" vertical="top" wrapText="1"/>
    </xf>
    <xf numFmtId="3" fontId="8" fillId="3" borderId="6" xfId="0" applyNumberFormat="1" applyFont="1" applyFill="1" applyBorder="1" applyAlignment="1" applyProtection="1">
      <alignment horizontal="right" vertical="top" wrapText="1"/>
      <protection locked="0"/>
    </xf>
    <xf numFmtId="3" fontId="8" fillId="2" borderId="13" xfId="0" applyNumberFormat="1" applyFont="1" applyFill="1" applyBorder="1" applyAlignment="1">
      <alignment horizontal="right" vertical="top"/>
    </xf>
    <xf numFmtId="0" fontId="5" fillId="3" borderId="13" xfId="0" applyFont="1" applyFill="1" applyBorder="1" applyAlignment="1">
      <alignment horizontal="center" vertical="top"/>
    </xf>
    <xf numFmtId="3" fontId="10" fillId="3" borderId="13" xfId="0" applyNumberFormat="1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vertical="top"/>
    </xf>
    <xf numFmtId="0" fontId="8" fillId="2" borderId="0" xfId="0" applyFont="1" applyFill="1" applyBorder="1" applyAlignment="1">
      <alignment horizontal="justify" vertical="top"/>
    </xf>
    <xf numFmtId="0" fontId="8" fillId="0" borderId="0" xfId="0" applyFont="1" applyBorder="1" applyAlignment="1">
      <alignment horizontal="justify" vertical="top" wrapText="1"/>
    </xf>
    <xf numFmtId="0" fontId="9" fillId="0" borderId="13" xfId="0" applyFont="1" applyBorder="1" applyAlignment="1">
      <alignment horizontal="left" vertical="top" wrapText="1"/>
    </xf>
    <xf numFmtId="0" fontId="8" fillId="2" borderId="18" xfId="0" applyFont="1" applyFill="1" applyBorder="1" applyAlignment="1">
      <alignment horizontal="justify" vertical="top"/>
    </xf>
    <xf numFmtId="0" fontId="8" fillId="0" borderId="18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8" fillId="0" borderId="17" xfId="0" applyFont="1" applyBorder="1" applyAlignment="1">
      <alignment horizontal="center" vertical="top" wrapText="1"/>
    </xf>
    <xf numFmtId="3" fontId="8" fillId="0" borderId="17" xfId="0" applyNumberFormat="1" applyFont="1" applyBorder="1" applyAlignment="1">
      <alignment horizontal="right" vertical="top" wrapText="1"/>
    </xf>
    <xf numFmtId="3" fontId="9" fillId="0" borderId="17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justify" vertical="top" wrapText="1"/>
    </xf>
    <xf numFmtId="0" fontId="9" fillId="0" borderId="17" xfId="0" applyFont="1" applyBorder="1" applyAlignment="1">
      <alignment vertical="top" wrapText="1"/>
    </xf>
    <xf numFmtId="0" fontId="9" fillId="2" borderId="13" xfId="0" applyFont="1" applyFill="1" applyBorder="1" applyAlignment="1">
      <alignment horizontal="center" vertical="top"/>
    </xf>
    <xf numFmtId="0" fontId="8" fillId="0" borderId="18" xfId="0" applyFont="1" applyBorder="1" applyAlignment="1">
      <alignment vertical="top" wrapText="1"/>
    </xf>
    <xf numFmtId="0" fontId="9" fillId="2" borderId="18" xfId="0" applyFont="1" applyFill="1" applyBorder="1" applyAlignment="1">
      <alignment horizontal="right" vertical="top"/>
    </xf>
    <xf numFmtId="0" fontId="6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3" fontId="8" fillId="0" borderId="9" xfId="0" applyNumberFormat="1" applyFont="1" applyBorder="1" applyAlignment="1">
      <alignment horizontal="right" vertical="top" wrapText="1"/>
    </xf>
    <xf numFmtId="0" fontId="9" fillId="0" borderId="11" xfId="0" applyFont="1" applyBorder="1" applyAlignment="1">
      <alignment horizontal="center" vertical="top" wrapText="1"/>
    </xf>
    <xf numFmtId="3" fontId="8" fillId="0" borderId="20" xfId="0" applyNumberFormat="1" applyFont="1" applyBorder="1" applyAlignment="1">
      <alignment horizontal="right" vertical="top" wrapText="1"/>
    </xf>
    <xf numFmtId="0" fontId="8" fillId="0" borderId="21" xfId="0" applyFont="1" applyBorder="1" applyAlignment="1">
      <alignment horizontal="center" vertical="top" wrapText="1"/>
    </xf>
    <xf numFmtId="3" fontId="9" fillId="0" borderId="20" xfId="0" applyNumberFormat="1" applyFont="1" applyBorder="1" applyAlignment="1">
      <alignment horizontal="right" vertical="top" wrapText="1"/>
    </xf>
    <xf numFmtId="0" fontId="8" fillId="0" borderId="1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3" fontId="11" fillId="0" borderId="15" xfId="0" applyNumberFormat="1" applyFont="1" applyBorder="1" applyAlignment="1">
      <alignment horizontal="right" vertical="top" wrapText="1"/>
    </xf>
    <xf numFmtId="3" fontId="11" fillId="0" borderId="10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14" fontId="19" fillId="0" borderId="12" xfId="0" applyNumberFormat="1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0" fontId="0" fillId="0" borderId="0" xfId="0" applyBorder="1"/>
    <xf numFmtId="0" fontId="16" fillId="0" borderId="0" xfId="0" applyFont="1"/>
    <xf numFmtId="0" fontId="16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7" fillId="0" borderId="0" xfId="0" applyFont="1" applyBorder="1" applyAlignment="1">
      <alignment vertical="center"/>
    </xf>
    <xf numFmtId="0" fontId="10" fillId="3" borderId="13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 wrapText="1"/>
    </xf>
    <xf numFmtId="3" fontId="7" fillId="3" borderId="23" xfId="0" applyNumberFormat="1" applyFont="1" applyFill="1" applyBorder="1" applyAlignment="1">
      <alignment vertical="top"/>
    </xf>
    <xf numFmtId="3" fontId="7" fillId="3" borderId="24" xfId="0" applyNumberFormat="1" applyFont="1" applyFill="1" applyBorder="1" applyAlignment="1">
      <alignment vertical="top"/>
    </xf>
    <xf numFmtId="3" fontId="7" fillId="3" borderId="23" xfId="0" applyNumberFormat="1" applyFont="1" applyFill="1" applyBorder="1" applyAlignment="1">
      <alignment horizontal="right" vertical="top"/>
    </xf>
    <xf numFmtId="3" fontId="7" fillId="3" borderId="24" xfId="0" applyNumberFormat="1" applyFont="1" applyFill="1" applyBorder="1" applyAlignment="1">
      <alignment horizontal="right" vertical="top"/>
    </xf>
    <xf numFmtId="3" fontId="7" fillId="3" borderId="13" xfId="0" applyNumberFormat="1" applyFont="1" applyFill="1" applyBorder="1" applyAlignment="1">
      <alignment horizontal="right" vertical="top"/>
    </xf>
    <xf numFmtId="3" fontId="11" fillId="3" borderId="13" xfId="0" applyNumberFormat="1" applyFont="1" applyFill="1" applyBorder="1" applyAlignment="1">
      <alignment horizontal="right" vertical="top"/>
    </xf>
    <xf numFmtId="3" fontId="11" fillId="3" borderId="13" xfId="0" applyNumberFormat="1" applyFont="1" applyFill="1" applyBorder="1" applyAlignment="1">
      <alignment vertical="top"/>
    </xf>
    <xf numFmtId="3" fontId="7" fillId="3" borderId="23" xfId="0" applyNumberFormat="1" applyFont="1" applyFill="1" applyBorder="1" applyAlignment="1">
      <alignment vertical="top" wrapText="1"/>
    </xf>
    <xf numFmtId="3" fontId="11" fillId="3" borderId="24" xfId="0" applyNumberFormat="1" applyFont="1" applyFill="1" applyBorder="1" applyAlignment="1">
      <alignment horizontal="right" vertical="top"/>
    </xf>
    <xf numFmtId="3" fontId="11" fillId="3" borderId="24" xfId="0" applyNumberFormat="1" applyFont="1" applyFill="1" applyBorder="1" applyAlignment="1">
      <alignment vertical="top"/>
    </xf>
    <xf numFmtId="3" fontId="11" fillId="3" borderId="13" xfId="0" applyNumberFormat="1" applyFont="1" applyFill="1" applyBorder="1" applyAlignment="1">
      <alignment horizontal="left" vertical="top"/>
    </xf>
    <xf numFmtId="0" fontId="11" fillId="3" borderId="16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 vertical="center"/>
    </xf>
    <xf numFmtId="0" fontId="15" fillId="3" borderId="19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top"/>
    </xf>
    <xf numFmtId="0" fontId="22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3" fontId="11" fillId="3" borderId="13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3" borderId="22" xfId="0" applyFont="1" applyFill="1" applyBorder="1" applyAlignment="1">
      <alignment vertical="top" wrapText="1"/>
    </xf>
    <xf numFmtId="3" fontId="11" fillId="3" borderId="22" xfId="0" applyNumberFormat="1" applyFont="1" applyFill="1" applyBorder="1" applyAlignment="1">
      <alignment vertical="top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tjana%20&#325;ikitova/Documents/SPAAO/Gada%20p&#257;rskati/GP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lvedis"/>
      <sheetName val="Saturs"/>
      <sheetName val="Ziņas"/>
      <sheetName val="Vad.ziņojums"/>
      <sheetName val="GrPolitika"/>
      <sheetName val="bilance"/>
      <sheetName val="p.z.apreķins"/>
      <sheetName val="Pašu kapitāla pārskats"/>
      <sheetName val="naudas pl. pārskats"/>
      <sheetName val="p.z.apr.skaidrojumi"/>
      <sheetName val="Ilgt.ieguld.skaidr."/>
      <sheetName val="Krājumu skaidrojums"/>
      <sheetName val="Debitoru skaidrojums"/>
      <sheetName val="Vērtspapīri  un līdzdal."/>
      <sheetName val="Naudas atšifrējums"/>
      <sheetName val="Pašu kapitāla atšifr."/>
      <sheetName val="Uzkrājumu atšifr."/>
      <sheetName val="Kreditori"/>
      <sheetName val="GP-2016"/>
    </sheetNames>
    <sheetDataSet>
      <sheetData sheetId="0">
        <row r="33">
          <cell r="C33" t="str">
            <v>2016. gads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0">
          <cell r="D20">
            <v>41910</v>
          </cell>
        </row>
      </sheetData>
      <sheetData sheetId="8"/>
      <sheetData sheetId="9"/>
      <sheetData sheetId="10">
        <row r="23">
          <cell r="E23">
            <v>0</v>
          </cell>
          <cell r="F23">
            <v>0</v>
          </cell>
        </row>
        <row r="44">
          <cell r="K44">
            <v>0</v>
          </cell>
        </row>
        <row r="48">
          <cell r="M48">
            <v>0</v>
          </cell>
        </row>
        <row r="55">
          <cell r="M55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</sheetData>
      <sheetData sheetId="11">
        <row r="7">
          <cell r="E7">
            <v>0</v>
          </cell>
        </row>
      </sheetData>
      <sheetData sheetId="12"/>
      <sheetData sheetId="13">
        <row r="6">
          <cell r="D6">
            <v>0</v>
          </cell>
          <cell r="E6">
            <v>0</v>
          </cell>
        </row>
        <row r="22">
          <cell r="D22">
            <v>0</v>
          </cell>
          <cell r="E22">
            <v>0</v>
          </cell>
        </row>
        <row r="38">
          <cell r="D38">
            <v>0</v>
          </cell>
          <cell r="E38">
            <v>0</v>
          </cell>
        </row>
        <row r="54">
          <cell r="D54">
            <v>0</v>
          </cell>
          <cell r="E54">
            <v>0</v>
          </cell>
        </row>
      </sheetData>
      <sheetData sheetId="14"/>
      <sheetData sheetId="15"/>
      <sheetData sheetId="16">
        <row r="44">
          <cell r="B44">
            <v>0</v>
          </cell>
          <cell r="F44">
            <v>0</v>
          </cell>
        </row>
        <row r="84">
          <cell r="B84">
            <v>0</v>
          </cell>
          <cell r="F84">
            <v>0</v>
          </cell>
        </row>
        <row r="125">
          <cell r="B125">
            <v>0</v>
          </cell>
          <cell r="F125">
            <v>0</v>
          </cell>
        </row>
      </sheetData>
      <sheetData sheetId="17">
        <row r="13">
          <cell r="C13">
            <v>3446445</v>
          </cell>
        </row>
        <row r="22">
          <cell r="C22">
            <v>8208168</v>
          </cell>
        </row>
        <row r="33">
          <cell r="D33">
            <v>156759</v>
          </cell>
        </row>
        <row r="88">
          <cell r="C88">
            <v>0</v>
          </cell>
          <cell r="D88">
            <v>0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opLeftCell="A36" workbookViewId="0">
      <selection activeCell="D66" sqref="D66"/>
    </sheetView>
  </sheetViews>
  <sheetFormatPr defaultRowHeight="15" x14ac:dyDescent="0.25"/>
  <cols>
    <col min="1" max="1" width="6.85546875" customWidth="1"/>
    <col min="2" max="2" width="43.7109375" customWidth="1"/>
    <col min="3" max="3" width="9.140625" hidden="1" customWidth="1"/>
    <col min="4" max="5" width="11" customWidth="1"/>
  </cols>
  <sheetData>
    <row r="1" spans="1:5" x14ac:dyDescent="0.25">
      <c r="A1" s="100" t="s">
        <v>84</v>
      </c>
      <c r="B1" s="100"/>
      <c r="C1" s="100"/>
      <c r="D1" s="100"/>
    </row>
    <row r="2" spans="1:5" ht="16.5" customHeight="1" thickBot="1" x14ac:dyDescent="0.3">
      <c r="A2" s="101" t="s">
        <v>118</v>
      </c>
      <c r="B2" s="101"/>
      <c r="C2" s="102"/>
      <c r="D2" s="102"/>
      <c r="E2" s="1"/>
    </row>
    <row r="3" spans="1:5" ht="17.25" customHeight="1" x14ac:dyDescent="0.3">
      <c r="A3" s="52"/>
      <c r="B3" s="53" t="s">
        <v>6</v>
      </c>
      <c r="C3" s="54" t="s">
        <v>7</v>
      </c>
      <c r="D3" s="78">
        <v>43738</v>
      </c>
      <c r="E3" s="79">
        <v>43465</v>
      </c>
    </row>
    <row r="4" spans="1:5" ht="15.75" customHeight="1" x14ac:dyDescent="0.25">
      <c r="A4" s="55" t="s">
        <v>69</v>
      </c>
      <c r="B4" s="48" t="s">
        <v>8</v>
      </c>
      <c r="C4" s="24"/>
      <c r="D4" s="24"/>
      <c r="E4" s="56"/>
    </row>
    <row r="5" spans="1:5" ht="14.25" customHeight="1" x14ac:dyDescent="0.25">
      <c r="A5" s="57" t="s">
        <v>31</v>
      </c>
      <c r="B5" s="22" t="s">
        <v>9</v>
      </c>
      <c r="C5" s="3"/>
      <c r="D5" s="3"/>
      <c r="E5" s="4"/>
    </row>
    <row r="6" spans="1:5" hidden="1" x14ac:dyDescent="0.25">
      <c r="A6" s="58"/>
      <c r="B6" s="34" t="s">
        <v>10</v>
      </c>
      <c r="C6" s="31">
        <v>10</v>
      </c>
      <c r="D6" s="31"/>
      <c r="E6" s="59">
        <f>[1]Ilgt.ieguld.skaidr.!E23</f>
        <v>0</v>
      </c>
    </row>
    <row r="7" spans="1:5" ht="24" hidden="1" x14ac:dyDescent="0.25">
      <c r="A7" s="58"/>
      <c r="B7" s="35" t="s">
        <v>11</v>
      </c>
      <c r="C7" s="31">
        <v>20</v>
      </c>
      <c r="D7" s="31"/>
      <c r="E7" s="59">
        <f>[1]Ilgt.ieguld.skaidr.!F23</f>
        <v>0</v>
      </c>
    </row>
    <row r="8" spans="1:5" ht="15" customHeight="1" x14ac:dyDescent="0.25">
      <c r="A8" s="58"/>
      <c r="B8" s="38" t="s">
        <v>62</v>
      </c>
      <c r="C8" s="6"/>
      <c r="D8" s="7">
        <v>3833</v>
      </c>
      <c r="E8" s="8">
        <v>4524</v>
      </c>
    </row>
    <row r="9" spans="1:5" x14ac:dyDescent="0.25">
      <c r="A9" s="58"/>
      <c r="B9" s="38" t="s">
        <v>86</v>
      </c>
      <c r="C9" s="6">
        <v>21</v>
      </c>
      <c r="D9" s="7">
        <v>0</v>
      </c>
      <c r="E9" s="8">
        <v>0</v>
      </c>
    </row>
    <row r="10" spans="1:5" x14ac:dyDescent="0.25">
      <c r="A10" s="60"/>
      <c r="B10" s="25" t="s">
        <v>12</v>
      </c>
      <c r="C10" s="10">
        <v>50</v>
      </c>
      <c r="D10" s="21">
        <f>SUM(D6:D9)</f>
        <v>3833</v>
      </c>
      <c r="E10" s="26">
        <f>SUM(E6:E9)</f>
        <v>4524</v>
      </c>
    </row>
    <row r="11" spans="1:5" x14ac:dyDescent="0.25">
      <c r="A11" s="57" t="s">
        <v>13</v>
      </c>
      <c r="B11" s="48" t="s">
        <v>14</v>
      </c>
      <c r="C11" s="44"/>
      <c r="D11" s="45"/>
      <c r="E11" s="61"/>
    </row>
    <row r="12" spans="1:5" x14ac:dyDescent="0.25">
      <c r="A12" s="62"/>
      <c r="B12" s="38" t="s">
        <v>15</v>
      </c>
      <c r="C12" s="6">
        <v>60</v>
      </c>
      <c r="D12" s="7">
        <v>7811585</v>
      </c>
      <c r="E12" s="8">
        <v>8112503</v>
      </c>
    </row>
    <row r="13" spans="1:5" x14ac:dyDescent="0.25">
      <c r="A13" s="62"/>
      <c r="B13" s="38" t="s">
        <v>63</v>
      </c>
      <c r="C13" s="6">
        <v>80</v>
      </c>
      <c r="D13" s="7">
        <v>1851753</v>
      </c>
      <c r="E13" s="8">
        <v>2043557</v>
      </c>
    </row>
    <row r="14" spans="1:5" x14ac:dyDescent="0.25">
      <c r="A14" s="62"/>
      <c r="B14" s="38" t="s">
        <v>64</v>
      </c>
      <c r="C14" s="6">
        <v>90</v>
      </c>
      <c r="D14" s="7">
        <v>76175</v>
      </c>
      <c r="E14" s="8">
        <v>34030</v>
      </c>
    </row>
    <row r="15" spans="1:5" x14ac:dyDescent="0.25">
      <c r="A15" s="62"/>
      <c r="B15" s="39" t="s">
        <v>71</v>
      </c>
      <c r="C15" s="6">
        <v>100</v>
      </c>
      <c r="D15" s="7">
        <v>10810</v>
      </c>
      <c r="E15" s="8">
        <v>10810</v>
      </c>
    </row>
    <row r="16" spans="1:5" x14ac:dyDescent="0.25">
      <c r="A16" s="62"/>
      <c r="B16" s="38" t="s">
        <v>65</v>
      </c>
      <c r="C16" s="6">
        <v>110</v>
      </c>
      <c r="D16" s="7"/>
      <c r="E16" s="8">
        <f>[1]Ilgt.ieguld.skaidr.!K44</f>
        <v>0</v>
      </c>
    </row>
    <row r="17" spans="1:5" x14ac:dyDescent="0.25">
      <c r="A17" s="60"/>
      <c r="B17" s="25" t="s">
        <v>16</v>
      </c>
      <c r="C17" s="10">
        <v>120</v>
      </c>
      <c r="D17" s="21">
        <f>SUM(D12:D16)</f>
        <v>9750323</v>
      </c>
      <c r="E17" s="26">
        <f>SUM(E12:E16)</f>
        <v>10200900</v>
      </c>
    </row>
    <row r="18" spans="1:5" ht="13.5" hidden="1" customHeight="1" thickBot="1" x14ac:dyDescent="0.25">
      <c r="A18" s="58" t="s">
        <v>2</v>
      </c>
      <c r="B18" s="40" t="s">
        <v>17</v>
      </c>
      <c r="C18" s="10">
        <v>130</v>
      </c>
      <c r="D18" s="21"/>
      <c r="E18" s="26">
        <f>[1]Ilgt.ieguld.skaidr.!M48</f>
        <v>0</v>
      </c>
    </row>
    <row r="19" spans="1:5" hidden="1" x14ac:dyDescent="0.25">
      <c r="A19" s="58" t="s">
        <v>3</v>
      </c>
      <c r="B19" s="40" t="s">
        <v>18</v>
      </c>
      <c r="C19" s="10">
        <v>140</v>
      </c>
      <c r="D19" s="21"/>
      <c r="E19" s="26">
        <f>[1]Ilgt.ieguld.skaidr.!M55</f>
        <v>0</v>
      </c>
    </row>
    <row r="20" spans="1:5" hidden="1" x14ac:dyDescent="0.25">
      <c r="A20" s="58" t="s">
        <v>4</v>
      </c>
      <c r="B20" s="41" t="s">
        <v>19</v>
      </c>
      <c r="C20" s="10"/>
      <c r="D20" s="21"/>
      <c r="E20" s="26"/>
    </row>
    <row r="21" spans="1:5" hidden="1" x14ac:dyDescent="0.25">
      <c r="A21" s="58"/>
      <c r="B21" s="38" t="s">
        <v>20</v>
      </c>
      <c r="C21" s="6">
        <v>150</v>
      </c>
      <c r="D21" s="7"/>
      <c r="E21" s="8">
        <f>[1]Ilgt.ieguld.skaidr.!E63</f>
        <v>0</v>
      </c>
    </row>
    <row r="22" spans="1:5" hidden="1" x14ac:dyDescent="0.25">
      <c r="A22" s="58"/>
      <c r="B22" s="39" t="s">
        <v>21</v>
      </c>
      <c r="C22" s="6">
        <v>160</v>
      </c>
      <c r="D22" s="7"/>
      <c r="E22" s="8">
        <f>[1]Ilgt.ieguld.skaidr.!F63</f>
        <v>0</v>
      </c>
    </row>
    <row r="23" spans="1:5" hidden="1" x14ac:dyDescent="0.25">
      <c r="A23" s="58"/>
      <c r="B23" s="39" t="s">
        <v>22</v>
      </c>
      <c r="C23" s="6">
        <v>170</v>
      </c>
      <c r="D23" s="7"/>
      <c r="E23" s="8">
        <f>[1]Ilgt.ieguld.skaidr.!G63</f>
        <v>0</v>
      </c>
    </row>
    <row r="24" spans="1:5" hidden="1" x14ac:dyDescent="0.25">
      <c r="A24" s="58"/>
      <c r="B24" s="39" t="s">
        <v>23</v>
      </c>
      <c r="C24" s="6">
        <v>180</v>
      </c>
      <c r="D24" s="7"/>
      <c r="E24" s="8">
        <f>[1]Ilgt.ieguld.skaidr.!H63</f>
        <v>0</v>
      </c>
    </row>
    <row r="25" spans="1:5" hidden="1" x14ac:dyDescent="0.25">
      <c r="A25" s="58"/>
      <c r="B25" s="38" t="s">
        <v>24</v>
      </c>
      <c r="C25" s="6">
        <v>190</v>
      </c>
      <c r="D25" s="7"/>
      <c r="E25" s="8">
        <f>[1]Ilgt.ieguld.skaidr.!I63</f>
        <v>0</v>
      </c>
    </row>
    <row r="26" spans="1:5" hidden="1" x14ac:dyDescent="0.25">
      <c r="A26" s="58"/>
      <c r="B26" s="39" t="s">
        <v>25</v>
      </c>
      <c r="C26" s="6">
        <v>200</v>
      </c>
      <c r="D26" s="7"/>
      <c r="E26" s="8">
        <f>[1]Ilgt.ieguld.skaidr.!J63</f>
        <v>0</v>
      </c>
    </row>
    <row r="27" spans="1:5" hidden="1" x14ac:dyDescent="0.25">
      <c r="A27" s="58"/>
      <c r="B27" s="38" t="s">
        <v>26</v>
      </c>
      <c r="C27" s="6">
        <v>210</v>
      </c>
      <c r="D27" s="7"/>
      <c r="E27" s="8">
        <f>[1]Ilgt.ieguld.skaidr.!K63</f>
        <v>0</v>
      </c>
    </row>
    <row r="28" spans="1:5" hidden="1" x14ac:dyDescent="0.25">
      <c r="A28" s="58"/>
      <c r="B28" s="39" t="s">
        <v>27</v>
      </c>
      <c r="C28" s="6">
        <v>220</v>
      </c>
      <c r="D28" s="7"/>
      <c r="E28" s="8">
        <f>[1]Ilgt.ieguld.skaidr.!L63</f>
        <v>0</v>
      </c>
    </row>
    <row r="29" spans="1:5" hidden="1" x14ac:dyDescent="0.25">
      <c r="A29" s="58"/>
      <c r="B29" s="25" t="s">
        <v>28</v>
      </c>
      <c r="C29" s="10">
        <v>230</v>
      </c>
      <c r="D29" s="21"/>
      <c r="E29" s="26">
        <f>SUM(E21:E28)</f>
        <v>0</v>
      </c>
    </row>
    <row r="30" spans="1:5" x14ac:dyDescent="0.25">
      <c r="A30" s="60"/>
      <c r="B30" s="41" t="s">
        <v>29</v>
      </c>
      <c r="C30" s="10">
        <v>240</v>
      </c>
      <c r="D30" s="21">
        <f>SUM(D10+D17+D18+D19+D29)</f>
        <v>9754156</v>
      </c>
      <c r="E30" s="26">
        <f>SUM(E10+E17+E18+E19+E29)</f>
        <v>10205424</v>
      </c>
    </row>
    <row r="31" spans="1:5" ht="16.5" customHeight="1" x14ac:dyDescent="0.25">
      <c r="A31" s="55" t="s">
        <v>70</v>
      </c>
      <c r="B31" s="47" t="s">
        <v>30</v>
      </c>
      <c r="C31" s="24"/>
      <c r="D31" s="46"/>
      <c r="E31" s="63"/>
    </row>
    <row r="32" spans="1:5" x14ac:dyDescent="0.25">
      <c r="A32" s="57" t="s">
        <v>31</v>
      </c>
      <c r="B32" s="33" t="s">
        <v>32</v>
      </c>
      <c r="C32" s="3"/>
      <c r="D32" s="19"/>
      <c r="E32" s="20"/>
    </row>
    <row r="33" spans="1:5" x14ac:dyDescent="0.25">
      <c r="A33" s="62"/>
      <c r="B33" s="42" t="s">
        <v>87</v>
      </c>
      <c r="C33" s="6">
        <v>250</v>
      </c>
      <c r="D33" s="7">
        <v>15566</v>
      </c>
      <c r="E33" s="8">
        <v>21467</v>
      </c>
    </row>
    <row r="34" spans="1:5" x14ac:dyDescent="0.25">
      <c r="A34" s="62"/>
      <c r="B34" s="38" t="s">
        <v>66</v>
      </c>
      <c r="C34" s="6">
        <v>270</v>
      </c>
      <c r="D34" s="7">
        <v>5998</v>
      </c>
      <c r="E34" s="8">
        <v>16659</v>
      </c>
    </row>
    <row r="35" spans="1:5" x14ac:dyDescent="0.25">
      <c r="A35" s="62"/>
      <c r="B35" s="38" t="s">
        <v>67</v>
      </c>
      <c r="C35" s="6">
        <v>290</v>
      </c>
      <c r="D35" s="7"/>
      <c r="E35" s="8">
        <v>251</v>
      </c>
    </row>
    <row r="36" spans="1:5" x14ac:dyDescent="0.25">
      <c r="A36" s="64"/>
      <c r="B36" s="25" t="s">
        <v>12</v>
      </c>
      <c r="C36" s="10">
        <v>310</v>
      </c>
      <c r="D36" s="21">
        <f>SUM(D33:D35)</f>
        <v>21564</v>
      </c>
      <c r="E36" s="26">
        <f>SUM(E33:E35)</f>
        <v>38377</v>
      </c>
    </row>
    <row r="37" spans="1:5" x14ac:dyDescent="0.25">
      <c r="A37" s="57" t="s">
        <v>13</v>
      </c>
      <c r="B37" s="47" t="s">
        <v>34</v>
      </c>
      <c r="C37" s="24"/>
      <c r="D37" s="46"/>
      <c r="E37" s="63"/>
    </row>
    <row r="38" spans="1:5" x14ac:dyDescent="0.25">
      <c r="A38" s="62"/>
      <c r="B38" s="42" t="s">
        <v>88</v>
      </c>
      <c r="C38" s="6">
        <v>330</v>
      </c>
      <c r="D38" s="7">
        <v>289656</v>
      </c>
      <c r="E38" s="8">
        <v>210364</v>
      </c>
    </row>
    <row r="39" spans="1:5" x14ac:dyDescent="0.25">
      <c r="A39" s="62"/>
      <c r="B39" s="42" t="s">
        <v>89</v>
      </c>
      <c r="C39" s="6">
        <v>360</v>
      </c>
      <c r="D39" s="7">
        <v>8238</v>
      </c>
      <c r="E39" s="8">
        <v>837</v>
      </c>
    </row>
    <row r="40" spans="1:5" x14ac:dyDescent="0.25">
      <c r="A40" s="62"/>
      <c r="B40" s="42" t="s">
        <v>68</v>
      </c>
      <c r="C40" s="6">
        <v>390</v>
      </c>
      <c r="D40" s="7">
        <v>4804</v>
      </c>
      <c r="E40" s="8">
        <v>3778</v>
      </c>
    </row>
    <row r="41" spans="1:5" x14ac:dyDescent="0.25">
      <c r="A41" s="60"/>
      <c r="B41" s="25" t="s">
        <v>16</v>
      </c>
      <c r="C41" s="10">
        <v>410</v>
      </c>
      <c r="D41" s="21">
        <f>SUM(D38:D40)</f>
        <v>302698</v>
      </c>
      <c r="E41" s="26">
        <f>SUM(E38:E40)</f>
        <v>214979</v>
      </c>
    </row>
    <row r="42" spans="1:5" x14ac:dyDescent="0.25">
      <c r="A42" s="5" t="s">
        <v>33</v>
      </c>
      <c r="B42" s="43" t="s">
        <v>35</v>
      </c>
      <c r="C42" s="10">
        <v>470</v>
      </c>
      <c r="D42" s="21">
        <v>47653</v>
      </c>
      <c r="E42" s="26">
        <v>111277</v>
      </c>
    </row>
    <row r="43" spans="1:5" x14ac:dyDescent="0.25">
      <c r="A43" s="60"/>
      <c r="B43" s="41" t="s">
        <v>36</v>
      </c>
      <c r="C43" s="10">
        <v>480</v>
      </c>
      <c r="D43" s="21">
        <f>D36+D41+D42</f>
        <v>371915</v>
      </c>
      <c r="E43" s="26">
        <f>E36+E41+E42</f>
        <v>364633</v>
      </c>
    </row>
    <row r="44" spans="1:5" ht="15.75" thickBot="1" x14ac:dyDescent="0.3">
      <c r="A44" s="65"/>
      <c r="B44" s="66" t="s">
        <v>37</v>
      </c>
      <c r="C44" s="66">
        <v>490</v>
      </c>
      <c r="D44" s="67">
        <f>SUM(D30,D43,)</f>
        <v>10126071</v>
      </c>
      <c r="E44" s="68">
        <f>SUM(E30,E43,)</f>
        <v>10570057</v>
      </c>
    </row>
    <row r="45" spans="1:5" ht="16.5" customHeight="1" x14ac:dyDescent="0.25">
      <c r="A45" s="69"/>
      <c r="B45" s="70" t="s">
        <v>38</v>
      </c>
      <c r="C45" s="71" t="s">
        <v>7</v>
      </c>
      <c r="D45" s="78">
        <v>43738</v>
      </c>
      <c r="E45" s="79">
        <v>43465</v>
      </c>
    </row>
    <row r="46" spans="1:5" ht="15.75" customHeight="1" x14ac:dyDescent="0.25">
      <c r="A46" s="72" t="s">
        <v>69</v>
      </c>
      <c r="B46" s="23" t="s">
        <v>39</v>
      </c>
      <c r="C46" s="24"/>
      <c r="D46" s="24"/>
      <c r="E46" s="56"/>
    </row>
    <row r="47" spans="1:5" ht="15" customHeight="1" x14ac:dyDescent="0.25">
      <c r="A47" s="73"/>
      <c r="B47" s="50" t="s">
        <v>81</v>
      </c>
      <c r="C47" s="6">
        <v>500</v>
      </c>
      <c r="D47" s="7">
        <v>41910</v>
      </c>
      <c r="E47" s="8">
        <f>'[1]Pašu kapitāla pārskats'!D20</f>
        <v>41910</v>
      </c>
    </row>
    <row r="48" spans="1:5" ht="15" customHeight="1" x14ac:dyDescent="0.25">
      <c r="A48" s="74"/>
      <c r="B48" s="42" t="s">
        <v>85</v>
      </c>
      <c r="C48" s="6"/>
      <c r="D48" s="7">
        <v>1</v>
      </c>
      <c r="E48" s="26">
        <v>1</v>
      </c>
    </row>
    <row r="49" spans="1:5" x14ac:dyDescent="0.25">
      <c r="A49" s="74"/>
      <c r="B49" s="25" t="s">
        <v>40</v>
      </c>
      <c r="C49" s="10">
        <v>580</v>
      </c>
      <c r="D49" s="21">
        <v>1</v>
      </c>
      <c r="E49" s="26">
        <v>1</v>
      </c>
    </row>
    <row r="50" spans="1:5" x14ac:dyDescent="0.25">
      <c r="A50" s="74"/>
      <c r="B50" s="36" t="s">
        <v>90</v>
      </c>
      <c r="C50" s="3"/>
      <c r="D50" s="19"/>
      <c r="E50" s="20"/>
    </row>
    <row r="51" spans="1:5" x14ac:dyDescent="0.25">
      <c r="A51" s="74"/>
      <c r="B51" s="42" t="s">
        <v>72</v>
      </c>
      <c r="C51" s="6">
        <v>590</v>
      </c>
      <c r="D51" s="7">
        <v>-889701</v>
      </c>
      <c r="E51" s="27">
        <v>-777790</v>
      </c>
    </row>
    <row r="52" spans="1:5" x14ac:dyDescent="0.25">
      <c r="A52" s="74"/>
      <c r="B52" s="42" t="s">
        <v>73</v>
      </c>
      <c r="C52" s="6">
        <v>600</v>
      </c>
      <c r="D52" s="7">
        <v>-43761</v>
      </c>
      <c r="E52" s="27">
        <v>-111911</v>
      </c>
    </row>
    <row r="53" spans="1:5" ht="15" customHeight="1" x14ac:dyDescent="0.25">
      <c r="A53" s="75"/>
      <c r="B53" s="41" t="s">
        <v>41</v>
      </c>
      <c r="C53" s="10">
        <v>610</v>
      </c>
      <c r="D53" s="21">
        <f>D47+D49+D51+D52</f>
        <v>-891551</v>
      </c>
      <c r="E53" s="26">
        <f>E47+E49+E51+E52</f>
        <v>-847790</v>
      </c>
    </row>
    <row r="54" spans="1:5" ht="15.75" customHeight="1" x14ac:dyDescent="0.25">
      <c r="A54" s="72" t="s">
        <v>70</v>
      </c>
      <c r="B54" s="23" t="s">
        <v>42</v>
      </c>
      <c r="C54" s="44"/>
      <c r="D54" s="45"/>
      <c r="E54" s="63"/>
    </row>
    <row r="55" spans="1:5" x14ac:dyDescent="0.25">
      <c r="A55" s="57" t="s">
        <v>31</v>
      </c>
      <c r="B55" s="33" t="s">
        <v>43</v>
      </c>
      <c r="C55" s="31"/>
      <c r="D55" s="32"/>
      <c r="E55" s="59"/>
    </row>
    <row r="56" spans="1:5" x14ac:dyDescent="0.25">
      <c r="A56" s="74"/>
      <c r="B56" s="38" t="s">
        <v>74</v>
      </c>
      <c r="C56" s="9">
        <v>680</v>
      </c>
      <c r="D56" s="28">
        <v>3039998</v>
      </c>
      <c r="E56" s="8">
        <v>3039998</v>
      </c>
    </row>
    <row r="57" spans="1:5" x14ac:dyDescent="0.25">
      <c r="A57" s="74"/>
      <c r="B57" s="38" t="s">
        <v>75</v>
      </c>
      <c r="C57" s="9">
        <v>770</v>
      </c>
      <c r="D57" s="28">
        <v>7130684</v>
      </c>
      <c r="E57" s="8">
        <v>7168734</v>
      </c>
    </row>
    <row r="58" spans="1:5" x14ac:dyDescent="0.25">
      <c r="A58" s="75"/>
      <c r="B58" s="51" t="s">
        <v>44</v>
      </c>
      <c r="C58" s="49">
        <v>800</v>
      </c>
      <c r="D58" s="21">
        <f>SUM(D56:D57)</f>
        <v>10170682</v>
      </c>
      <c r="E58" s="26">
        <f>SUM(E56:E57)</f>
        <v>10208732</v>
      </c>
    </row>
    <row r="59" spans="1:5" x14ac:dyDescent="0.25">
      <c r="A59" s="57" t="s">
        <v>13</v>
      </c>
      <c r="B59" s="22" t="s">
        <v>45</v>
      </c>
      <c r="C59" s="3"/>
      <c r="D59" s="19"/>
      <c r="E59" s="20"/>
    </row>
    <row r="60" spans="1:5" x14ac:dyDescent="0.25">
      <c r="A60" s="74"/>
      <c r="B60" s="38" t="s">
        <v>74</v>
      </c>
      <c r="C60" s="6">
        <v>830</v>
      </c>
      <c r="D60" s="7">
        <v>14116</v>
      </c>
      <c r="E60" s="8">
        <v>203223</v>
      </c>
    </row>
    <row r="61" spans="1:5" x14ac:dyDescent="0.25">
      <c r="A61" s="74"/>
      <c r="B61" s="38" t="s">
        <v>76</v>
      </c>
      <c r="C61" s="6">
        <v>860</v>
      </c>
      <c r="D61" s="7">
        <v>121190</v>
      </c>
      <c r="E61" s="8">
        <v>27518</v>
      </c>
    </row>
    <row r="62" spans="1:5" x14ac:dyDescent="0.25">
      <c r="A62" s="74"/>
      <c r="B62" s="38" t="s">
        <v>77</v>
      </c>
      <c r="C62" s="6">
        <v>900</v>
      </c>
      <c r="D62" s="7">
        <v>517549</v>
      </c>
      <c r="E62" s="8">
        <v>349887</v>
      </c>
    </row>
    <row r="63" spans="1:5" x14ac:dyDescent="0.25">
      <c r="A63" s="74"/>
      <c r="B63" s="38" t="s">
        <v>78</v>
      </c>
      <c r="C63" s="6">
        <v>910</v>
      </c>
      <c r="D63" s="7">
        <v>18514</v>
      </c>
      <c r="E63" s="8">
        <v>17411</v>
      </c>
    </row>
    <row r="64" spans="1:5" x14ac:dyDescent="0.25">
      <c r="A64" s="74"/>
      <c r="B64" s="38" t="s">
        <v>79</v>
      </c>
      <c r="C64" s="6">
        <v>920</v>
      </c>
      <c r="D64" s="7">
        <v>148564</v>
      </c>
      <c r="E64" s="8">
        <v>572539</v>
      </c>
    </row>
    <row r="65" spans="1:5" x14ac:dyDescent="0.25">
      <c r="A65" s="74"/>
      <c r="B65" s="38" t="s">
        <v>80</v>
      </c>
      <c r="C65" s="6">
        <v>950</v>
      </c>
      <c r="D65" s="7">
        <v>27007</v>
      </c>
      <c r="E65" s="8">
        <v>38537</v>
      </c>
    </row>
    <row r="66" spans="1:5" x14ac:dyDescent="0.25">
      <c r="A66" s="75"/>
      <c r="B66" s="25" t="s">
        <v>16</v>
      </c>
      <c r="C66" s="10">
        <v>970</v>
      </c>
      <c r="D66" s="21">
        <f>SUM(D60:D65)</f>
        <v>846940</v>
      </c>
      <c r="E66" s="26">
        <f>SUM(E60:E65)</f>
        <v>1209115</v>
      </c>
    </row>
    <row r="67" spans="1:5" x14ac:dyDescent="0.25">
      <c r="A67" s="76"/>
      <c r="B67" s="37" t="s">
        <v>36</v>
      </c>
      <c r="C67" s="10">
        <v>980</v>
      </c>
      <c r="D67" s="21">
        <f>SUM(D58,D66)</f>
        <v>11017622</v>
      </c>
      <c r="E67" s="26">
        <f>SUM(E58,E66)</f>
        <v>11417847</v>
      </c>
    </row>
    <row r="68" spans="1:5" ht="15.75" thickBot="1" x14ac:dyDescent="0.3">
      <c r="A68" s="77"/>
      <c r="B68" s="66" t="s">
        <v>37</v>
      </c>
      <c r="C68" s="66">
        <v>990</v>
      </c>
      <c r="D68" s="67">
        <f>D53+D67</f>
        <v>10126071</v>
      </c>
      <c r="E68" s="68">
        <f>E53+E67</f>
        <v>10570057</v>
      </c>
    </row>
    <row r="69" spans="1:5" x14ac:dyDescent="0.25">
      <c r="A69" s="2"/>
      <c r="B69" s="2"/>
      <c r="C69" s="2"/>
      <c r="D69" s="2"/>
      <c r="E69" s="2"/>
    </row>
  </sheetData>
  <mergeCells count="3">
    <mergeCell ref="A1:D1"/>
    <mergeCell ref="A2:B2"/>
    <mergeCell ref="C2:D2"/>
  </mergeCells>
  <pageMargins left="1.1023622047244095" right="0.3149606299212598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8" sqref="B18"/>
    </sheetView>
  </sheetViews>
  <sheetFormatPr defaultRowHeight="15" x14ac:dyDescent="0.25"/>
  <cols>
    <col min="1" max="1" width="37.7109375" customWidth="1"/>
    <col min="2" max="2" width="12" customWidth="1"/>
    <col min="3" max="3" width="11.42578125" customWidth="1"/>
  </cols>
  <sheetData>
    <row r="1" spans="1:10" x14ac:dyDescent="0.25">
      <c r="A1" s="106" t="s">
        <v>5</v>
      </c>
      <c r="B1" s="106"/>
      <c r="C1" s="106"/>
      <c r="D1" s="106"/>
      <c r="F1" s="106"/>
      <c r="G1" s="106"/>
      <c r="H1" s="106"/>
      <c r="I1" s="106"/>
      <c r="J1" s="106"/>
    </row>
    <row r="2" spans="1:10" x14ac:dyDescent="0.25">
      <c r="A2" s="106" t="s">
        <v>46</v>
      </c>
      <c r="B2" s="106"/>
      <c r="C2" s="106"/>
      <c r="D2" s="106"/>
      <c r="F2" s="107"/>
      <c r="G2" s="107"/>
      <c r="H2" s="107"/>
      <c r="I2" s="107"/>
      <c r="J2" s="107"/>
    </row>
    <row r="3" spans="1:10" ht="15" customHeight="1" x14ac:dyDescent="0.25">
      <c r="A3" s="109" t="s">
        <v>47</v>
      </c>
      <c r="B3" s="109"/>
      <c r="C3" s="109"/>
      <c r="D3" s="109"/>
      <c r="F3" s="107"/>
      <c r="G3" s="107"/>
      <c r="H3" s="107"/>
      <c r="I3" s="107"/>
      <c r="J3" s="107"/>
    </row>
    <row r="4" spans="1:10" x14ac:dyDescent="0.25">
      <c r="A4" s="101"/>
      <c r="B4" s="101"/>
      <c r="C4" s="101"/>
      <c r="D4" s="101"/>
      <c r="F4" s="108"/>
      <c r="G4" s="108"/>
      <c r="H4" s="18"/>
      <c r="I4" s="108"/>
      <c r="J4" s="108"/>
    </row>
    <row r="5" spans="1:10" ht="51" customHeight="1" x14ac:dyDescent="0.25">
      <c r="A5" s="105" t="s">
        <v>118</v>
      </c>
      <c r="B5" s="105"/>
      <c r="C5" s="18"/>
      <c r="D5" s="11"/>
      <c r="F5" s="80"/>
      <c r="G5" s="80"/>
      <c r="H5" s="80"/>
      <c r="I5" s="80"/>
      <c r="J5" s="80"/>
    </row>
    <row r="6" spans="1:10" ht="15.75" x14ac:dyDescent="0.25">
      <c r="A6" s="103" t="s">
        <v>48</v>
      </c>
      <c r="B6" s="103"/>
      <c r="C6" s="103"/>
      <c r="D6" s="103"/>
    </row>
    <row r="7" spans="1:10" ht="32.25" customHeight="1" x14ac:dyDescent="0.25">
      <c r="A7" s="104" t="s">
        <v>49</v>
      </c>
      <c r="B7" s="104"/>
      <c r="C7" s="104"/>
      <c r="D7" s="104"/>
    </row>
    <row r="8" spans="1:10" x14ac:dyDescent="0.25">
      <c r="A8" s="13" t="s">
        <v>51</v>
      </c>
      <c r="B8" s="29" t="s">
        <v>119</v>
      </c>
      <c r="C8" s="12">
        <v>2018</v>
      </c>
    </row>
    <row r="9" spans="1:10" x14ac:dyDescent="0.25">
      <c r="A9" s="16" t="s">
        <v>52</v>
      </c>
      <c r="B9" s="17">
        <v>1449180</v>
      </c>
      <c r="C9" s="17">
        <v>1747884</v>
      </c>
    </row>
    <row r="10" spans="1:10" x14ac:dyDescent="0.25">
      <c r="A10" s="14" t="s">
        <v>82</v>
      </c>
      <c r="B10" s="30">
        <v>-1386146</v>
      </c>
      <c r="C10" s="17">
        <v>-1686551</v>
      </c>
    </row>
    <row r="11" spans="1:10" x14ac:dyDescent="0.25">
      <c r="A11" s="14" t="s">
        <v>53</v>
      </c>
      <c r="B11" s="15">
        <f>B9+B10</f>
        <v>63034</v>
      </c>
      <c r="C11" s="15">
        <f>C9+C10</f>
        <v>61333</v>
      </c>
    </row>
    <row r="12" spans="1:10" x14ac:dyDescent="0.25">
      <c r="A12" s="16" t="s">
        <v>54</v>
      </c>
      <c r="B12" s="17">
        <v>0</v>
      </c>
      <c r="C12" s="17">
        <v>0</v>
      </c>
    </row>
    <row r="13" spans="1:10" x14ac:dyDescent="0.25">
      <c r="A13" s="16" t="s">
        <v>55</v>
      </c>
      <c r="B13" s="17">
        <v>-49745</v>
      </c>
      <c r="C13" s="17">
        <v>-93592</v>
      </c>
    </row>
    <row r="14" spans="1:10" x14ac:dyDescent="0.25">
      <c r="A14" s="16" t="s">
        <v>56</v>
      </c>
      <c r="B14" s="17">
        <v>461113</v>
      </c>
      <c r="C14" s="17">
        <v>597750</v>
      </c>
    </row>
    <row r="15" spans="1:10" x14ac:dyDescent="0.25">
      <c r="A15" s="16" t="s">
        <v>57</v>
      </c>
      <c r="B15" s="17">
        <v>-466994</v>
      </c>
      <c r="C15" s="17">
        <v>-607670</v>
      </c>
    </row>
    <row r="16" spans="1:10" x14ac:dyDescent="0.25">
      <c r="A16" s="16" t="s">
        <v>61</v>
      </c>
      <c r="B16" s="17">
        <v>27</v>
      </c>
      <c r="C16" s="17">
        <v>2072</v>
      </c>
    </row>
    <row r="17" spans="1:3" x14ac:dyDescent="0.25">
      <c r="A17" s="14" t="s">
        <v>58</v>
      </c>
      <c r="B17" s="30">
        <v>-51196</v>
      </c>
      <c r="C17" s="17">
        <v>-71804</v>
      </c>
    </row>
    <row r="18" spans="1:3" x14ac:dyDescent="0.25">
      <c r="A18" s="16" t="s">
        <v>83</v>
      </c>
      <c r="B18" s="15">
        <f>SUM(B11:B17)</f>
        <v>-43761</v>
      </c>
      <c r="C18" s="15">
        <f>SUM(C11:C17)</f>
        <v>-111911</v>
      </c>
    </row>
    <row r="19" spans="1:3" x14ac:dyDescent="0.25">
      <c r="A19" s="16" t="s">
        <v>59</v>
      </c>
      <c r="B19" s="17">
        <v>0</v>
      </c>
      <c r="C19" s="17">
        <v>0</v>
      </c>
    </row>
    <row r="20" spans="1:3" x14ac:dyDescent="0.25">
      <c r="A20" s="16" t="s">
        <v>60</v>
      </c>
      <c r="B20" s="15">
        <f>B18-B19</f>
        <v>-43761</v>
      </c>
      <c r="C20" s="15">
        <f>C18-C19</f>
        <v>-111911</v>
      </c>
    </row>
  </sheetData>
  <mergeCells count="13">
    <mergeCell ref="A6:D6"/>
    <mergeCell ref="A7:D7"/>
    <mergeCell ref="A5:B5"/>
    <mergeCell ref="F1:J1"/>
    <mergeCell ref="F2:J2"/>
    <mergeCell ref="F3:J3"/>
    <mergeCell ref="F4:G4"/>
    <mergeCell ref="I4:J4"/>
    <mergeCell ref="A4:B4"/>
    <mergeCell ref="A1:D1"/>
    <mergeCell ref="A2:D2"/>
    <mergeCell ref="A3:D3"/>
    <mergeCell ref="C4:D4"/>
  </mergeCells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tabSelected="1" workbookViewId="0">
      <selection activeCell="C21" sqref="C21"/>
    </sheetView>
  </sheetViews>
  <sheetFormatPr defaultRowHeight="15" x14ac:dyDescent="0.25"/>
  <cols>
    <col min="1" max="1" width="4.5703125" customWidth="1"/>
    <col min="2" max="2" width="52.28515625" customWidth="1"/>
    <col min="3" max="3" width="10.7109375" customWidth="1"/>
    <col min="4" max="4" width="11.28515625" customWidth="1"/>
    <col min="5" max="5" width="9.140625" customWidth="1"/>
    <col min="6" max="6" width="12" customWidth="1"/>
  </cols>
  <sheetData>
    <row r="2" spans="1:4" ht="15.75" x14ac:dyDescent="0.25">
      <c r="B2" s="81" t="s">
        <v>91</v>
      </c>
      <c r="C2" s="81"/>
    </row>
    <row r="3" spans="1:4" ht="15.75" x14ac:dyDescent="0.25">
      <c r="B3" s="82">
        <v>55403015551</v>
      </c>
      <c r="C3" s="82"/>
      <c r="D3" s="83"/>
    </row>
    <row r="4" spans="1:4" ht="15.75" x14ac:dyDescent="0.25">
      <c r="B4" s="81" t="s">
        <v>92</v>
      </c>
      <c r="C4" s="81"/>
      <c r="D4" s="83"/>
    </row>
    <row r="5" spans="1:4" ht="16.5" thickBot="1" x14ac:dyDescent="0.3">
      <c r="B5" s="81" t="s">
        <v>93</v>
      </c>
      <c r="C5" s="84" t="s">
        <v>117</v>
      </c>
      <c r="D5" s="84"/>
    </row>
    <row r="6" spans="1:4" ht="15.75" x14ac:dyDescent="0.25">
      <c r="B6" s="81"/>
      <c r="C6" s="81"/>
      <c r="D6" s="83"/>
    </row>
    <row r="7" spans="1:4" ht="18.75" x14ac:dyDescent="0.25">
      <c r="A7" s="111" t="s">
        <v>94</v>
      </c>
      <c r="B7" s="112"/>
      <c r="C7" s="112"/>
      <c r="D7" s="112"/>
    </row>
    <row r="8" spans="1:4" x14ac:dyDescent="0.25">
      <c r="A8" s="113" t="s">
        <v>95</v>
      </c>
      <c r="B8" s="113"/>
      <c r="C8" s="113"/>
      <c r="D8" s="113"/>
    </row>
    <row r="9" spans="1:4" x14ac:dyDescent="0.25">
      <c r="A9" s="85"/>
      <c r="B9" s="85"/>
      <c r="C9" s="85"/>
      <c r="D9" s="85"/>
    </row>
    <row r="10" spans="1:4" ht="25.5" x14ac:dyDescent="0.25">
      <c r="A10" s="86" t="s">
        <v>50</v>
      </c>
      <c r="B10" s="87" t="s">
        <v>96</v>
      </c>
      <c r="C10" s="87" t="s">
        <v>119</v>
      </c>
      <c r="D10" s="88" t="s">
        <v>97</v>
      </c>
    </row>
    <row r="11" spans="1:4" x14ac:dyDescent="0.25">
      <c r="A11" s="114" t="s">
        <v>98</v>
      </c>
      <c r="B11" s="114"/>
      <c r="C11" s="114"/>
      <c r="D11" s="114"/>
    </row>
    <row r="12" spans="1:4" x14ac:dyDescent="0.25">
      <c r="A12" s="91" t="s">
        <v>69</v>
      </c>
      <c r="B12" s="96" t="s">
        <v>0</v>
      </c>
      <c r="C12" s="96">
        <v>1699427</v>
      </c>
      <c r="D12" s="89">
        <v>2082175</v>
      </c>
    </row>
    <row r="13" spans="1:4" ht="30" x14ac:dyDescent="0.25">
      <c r="A13" s="91" t="s">
        <v>70</v>
      </c>
      <c r="B13" s="96" t="s">
        <v>99</v>
      </c>
      <c r="C13" s="96">
        <v>-518196</v>
      </c>
      <c r="D13" s="89">
        <v>-794558</v>
      </c>
    </row>
    <row r="14" spans="1:4" x14ac:dyDescent="0.25">
      <c r="A14" s="91" t="s">
        <v>100</v>
      </c>
      <c r="B14" s="96" t="s">
        <v>101</v>
      </c>
      <c r="C14" s="96">
        <v>-51196</v>
      </c>
      <c r="D14" s="89">
        <v>-65851</v>
      </c>
    </row>
    <row r="15" spans="1:4" x14ac:dyDescent="0.25">
      <c r="A15" s="91" t="s">
        <v>102</v>
      </c>
      <c r="B15" s="96" t="s">
        <v>1</v>
      </c>
      <c r="C15" s="96">
        <v>-886302</v>
      </c>
      <c r="D15" s="89">
        <v>-1002483</v>
      </c>
    </row>
    <row r="16" spans="1:4" x14ac:dyDescent="0.25">
      <c r="A16" s="97" t="s">
        <v>103</v>
      </c>
      <c r="B16" s="98" t="s">
        <v>104</v>
      </c>
      <c r="C16" s="90">
        <f>SUM(C12:C15)</f>
        <v>243733</v>
      </c>
      <c r="D16" s="90">
        <f>SUM(D12:D15)</f>
        <v>219283</v>
      </c>
    </row>
    <row r="17" spans="1:4" x14ac:dyDescent="0.25">
      <c r="A17" s="115" t="s">
        <v>105</v>
      </c>
      <c r="B17" s="115"/>
      <c r="C17" s="115"/>
      <c r="D17" s="115"/>
    </row>
    <row r="18" spans="1:4" x14ac:dyDescent="0.25">
      <c r="A18" s="91" t="s">
        <v>69</v>
      </c>
      <c r="B18" s="89" t="s">
        <v>106</v>
      </c>
      <c r="C18" s="89">
        <v>-118277</v>
      </c>
      <c r="D18" s="91">
        <v>-63753</v>
      </c>
    </row>
    <row r="19" spans="1:4" ht="30" x14ac:dyDescent="0.25">
      <c r="A19" s="91" t="s">
        <v>70</v>
      </c>
      <c r="B19" s="96" t="s">
        <v>107</v>
      </c>
      <c r="C19" s="96"/>
      <c r="D19" s="91"/>
    </row>
    <row r="20" spans="1:4" x14ac:dyDescent="0.25">
      <c r="A20" s="91" t="s">
        <v>100</v>
      </c>
      <c r="B20" s="89" t="s">
        <v>108</v>
      </c>
      <c r="C20" s="89">
        <v>27</v>
      </c>
      <c r="D20" s="91">
        <v>2072</v>
      </c>
    </row>
    <row r="21" spans="1:4" x14ac:dyDescent="0.25">
      <c r="A21" s="97" t="s">
        <v>102</v>
      </c>
      <c r="B21" s="98" t="s">
        <v>109</v>
      </c>
      <c r="C21" s="92">
        <f>SUM(C18:C20)</f>
        <v>-118250</v>
      </c>
      <c r="D21" s="92">
        <f>SUM(D18:D20)</f>
        <v>-61681</v>
      </c>
    </row>
    <row r="22" spans="1:4" x14ac:dyDescent="0.25">
      <c r="A22" s="115" t="s">
        <v>110</v>
      </c>
      <c r="B22" s="115"/>
      <c r="C22" s="115"/>
      <c r="D22" s="115"/>
    </row>
    <row r="23" spans="1:4" x14ac:dyDescent="0.25">
      <c r="A23" s="91" t="s">
        <v>69</v>
      </c>
      <c r="B23" s="89" t="s">
        <v>111</v>
      </c>
      <c r="C23" s="89">
        <v>-189107</v>
      </c>
      <c r="D23" s="91">
        <v>-203224</v>
      </c>
    </row>
    <row r="24" spans="1:4" x14ac:dyDescent="0.25">
      <c r="A24" s="97" t="s">
        <v>70</v>
      </c>
      <c r="B24" s="98" t="s">
        <v>112</v>
      </c>
      <c r="C24" s="92">
        <f>SUM(C23:C23)</f>
        <v>-189107</v>
      </c>
      <c r="D24" s="92">
        <f>SUM(D23:D23)</f>
        <v>-203224</v>
      </c>
    </row>
    <row r="25" spans="1:4" x14ac:dyDescent="0.25">
      <c r="A25" s="110" t="s">
        <v>113</v>
      </c>
      <c r="B25" s="110"/>
      <c r="C25" s="99"/>
      <c r="D25" s="93">
        <v>0</v>
      </c>
    </row>
    <row r="26" spans="1:4" x14ac:dyDescent="0.25">
      <c r="A26" s="110" t="s">
        <v>114</v>
      </c>
      <c r="B26" s="110"/>
      <c r="C26" s="94">
        <f>SUM(C16,C21,C24,C25)</f>
        <v>-63624</v>
      </c>
      <c r="D26" s="94">
        <f>SUM(D16,D21,D24,D25)</f>
        <v>-45622</v>
      </c>
    </row>
    <row r="27" spans="1:4" x14ac:dyDescent="0.25">
      <c r="A27" s="110" t="s">
        <v>115</v>
      </c>
      <c r="B27" s="110"/>
      <c r="C27" s="94">
        <v>111277</v>
      </c>
      <c r="D27" s="95">
        <v>156899</v>
      </c>
    </row>
    <row r="28" spans="1:4" x14ac:dyDescent="0.25">
      <c r="A28" s="110" t="s">
        <v>116</v>
      </c>
      <c r="B28" s="110"/>
      <c r="C28" s="94">
        <f>C27+C26</f>
        <v>47653</v>
      </c>
      <c r="D28" s="94">
        <f>D27+D26</f>
        <v>111277</v>
      </c>
    </row>
  </sheetData>
  <mergeCells count="9">
    <mergeCell ref="A25:B25"/>
    <mergeCell ref="A26:B26"/>
    <mergeCell ref="A27:B27"/>
    <mergeCell ref="A28:B28"/>
    <mergeCell ref="A7:D7"/>
    <mergeCell ref="A8:D8"/>
    <mergeCell ref="A11:D11"/>
    <mergeCell ref="A17:D17"/>
    <mergeCell ref="A22:D22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 2.cet.</vt:lpstr>
      <vt:lpstr>PZ 2.cet.</vt:lpstr>
      <vt:lpstr>NP 2.cet.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Jana Lužaite</cp:lastModifiedBy>
  <cp:lastPrinted>2019-10-21T10:58:37Z</cp:lastPrinted>
  <dcterms:created xsi:type="dcterms:W3CDTF">2016-04-19T08:50:53Z</dcterms:created>
  <dcterms:modified xsi:type="dcterms:W3CDTF">2019-10-28T07:35:07Z</dcterms:modified>
</cp:coreProperties>
</file>